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3176"/>
  </bookViews>
  <sheets>
    <sheet name="Calculator" sheetId="1" r:id="rId1"/>
    <sheet name="Sheet4" sheetId="2" r:id="rId2"/>
  </sheets>
  <calcPr calcId="145621"/>
</workbook>
</file>

<file path=xl/calcChain.xml><?xml version="1.0" encoding="utf-8"?>
<calcChain xmlns="http://schemas.openxmlformats.org/spreadsheetml/2006/main">
  <c r="F9" i="1" l="1"/>
  <c r="F13" i="2" s="1"/>
  <c r="E11" i="2"/>
  <c r="E6" i="2" l="1"/>
  <c r="E7" i="2"/>
  <c r="E13" i="2" s="1"/>
  <c r="E8" i="2"/>
  <c r="D15" i="2"/>
  <c r="D16" i="2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E9" i="2" l="1"/>
  <c r="H13" i="2"/>
  <c r="D11" i="1" s="1"/>
  <c r="N13" i="2"/>
  <c r="O13" i="2" s="1"/>
  <c r="I13" i="2"/>
  <c r="F14" i="2" l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G13" i="2"/>
  <c r="J13" i="2"/>
  <c r="L13" i="2" s="1"/>
  <c r="K13" i="2"/>
  <c r="I14" i="2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G14" i="2" l="1"/>
  <c r="B11" i="1"/>
  <c r="C11" i="1"/>
  <c r="F11" i="1"/>
  <c r="M13" i="2"/>
  <c r="E11" i="1" s="1"/>
  <c r="E14" i="2"/>
  <c r="K14" i="2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N14" i="2" l="1"/>
  <c r="O14" i="2" s="1"/>
  <c r="H14" i="2"/>
  <c r="C81" i="1"/>
  <c r="K84" i="2"/>
  <c r="K85" i="2" s="1"/>
  <c r="K86" i="2" s="1"/>
  <c r="K87" i="2" s="1"/>
  <c r="K88" i="2" s="1"/>
  <c r="K89" i="2" s="1"/>
  <c r="K90" i="2" s="1"/>
  <c r="K91" i="2" s="1"/>
  <c r="K92" i="2" s="1"/>
  <c r="D12" i="1" l="1"/>
  <c r="J14" i="2"/>
  <c r="L14" i="2" l="1"/>
  <c r="G15" i="2"/>
  <c r="F12" i="1"/>
  <c r="B12" i="1"/>
  <c r="C12" i="1"/>
  <c r="M14" i="2" l="1"/>
  <c r="E12" i="1" s="1"/>
  <c r="E15" i="2"/>
  <c r="N15" i="2" l="1"/>
  <c r="O15" i="2" s="1"/>
  <c r="H15" i="2"/>
  <c r="J15" i="2" l="1"/>
  <c r="D13" i="1"/>
  <c r="B13" i="1" l="1"/>
  <c r="C13" i="1"/>
  <c r="F13" i="1"/>
  <c r="G16" i="2"/>
  <c r="L15" i="2"/>
  <c r="M15" i="2" l="1"/>
  <c r="E13" i="1" s="1"/>
  <c r="E16" i="2"/>
  <c r="N16" i="2" l="1"/>
  <c r="O16" i="2" s="1"/>
  <c r="H16" i="2"/>
  <c r="D14" i="1" l="1"/>
  <c r="J16" i="2"/>
  <c r="B14" i="1" l="1"/>
  <c r="C14" i="1"/>
  <c r="F14" i="1"/>
  <c r="G17" i="2"/>
  <c r="L16" i="2"/>
  <c r="E17" i="2" l="1"/>
  <c r="M16" i="2"/>
  <c r="E14" i="1" s="1"/>
  <c r="N17" i="2" l="1"/>
  <c r="O17" i="2" s="1"/>
  <c r="H17" i="2"/>
  <c r="J17" i="2" l="1"/>
  <c r="D15" i="1"/>
  <c r="G18" i="2" l="1"/>
  <c r="L17" i="2"/>
  <c r="F15" i="1"/>
  <c r="B15" i="1"/>
  <c r="C15" i="1"/>
  <c r="E18" i="2" l="1"/>
  <c r="M17" i="2"/>
  <c r="E15" i="1" s="1"/>
  <c r="N18" i="2" l="1"/>
  <c r="O18" i="2" s="1"/>
  <c r="H18" i="2"/>
  <c r="D16" i="1" l="1"/>
  <c r="J18" i="2"/>
  <c r="B16" i="1" l="1"/>
  <c r="C16" i="1"/>
  <c r="F16" i="1"/>
  <c r="G19" i="2"/>
  <c r="L18" i="2"/>
  <c r="M18" i="2" l="1"/>
  <c r="E16" i="1" s="1"/>
  <c r="E19" i="2"/>
  <c r="N19" i="2" l="1"/>
  <c r="O19" i="2" s="1"/>
  <c r="H19" i="2"/>
  <c r="D17" i="1" l="1"/>
  <c r="J19" i="2"/>
  <c r="C17" i="1" l="1"/>
  <c r="F17" i="1"/>
  <c r="B17" i="1"/>
  <c r="L19" i="2"/>
  <c r="G20" i="2"/>
  <c r="M19" i="2" l="1"/>
  <c r="E17" i="1" s="1"/>
  <c r="E20" i="2"/>
  <c r="N20" i="2" l="1"/>
  <c r="O20" i="2" s="1"/>
  <c r="H20" i="2"/>
  <c r="J20" i="2" l="1"/>
  <c r="D18" i="1"/>
  <c r="L20" i="2" l="1"/>
  <c r="G21" i="2"/>
  <c r="F18" i="1"/>
  <c r="B18" i="1"/>
  <c r="C18" i="1"/>
  <c r="M20" i="2" l="1"/>
  <c r="E18" i="1" s="1"/>
  <c r="E21" i="2"/>
  <c r="N21" i="2" l="1"/>
  <c r="O21" i="2" s="1"/>
  <c r="H21" i="2"/>
  <c r="J21" i="2" l="1"/>
  <c r="D19" i="1"/>
  <c r="B19" i="1" l="1"/>
  <c r="C19" i="1"/>
  <c r="F19" i="1"/>
  <c r="G22" i="2"/>
  <c r="L21" i="2"/>
  <c r="E22" i="2" l="1"/>
  <c r="M21" i="2"/>
  <c r="E19" i="1" s="1"/>
  <c r="N22" i="2" l="1"/>
  <c r="O22" i="2" s="1"/>
  <c r="H22" i="2"/>
  <c r="D20" i="1" l="1"/>
  <c r="J22" i="2"/>
  <c r="G23" i="2" l="1"/>
  <c r="L22" i="2"/>
  <c r="F20" i="1"/>
  <c r="B20" i="1"/>
  <c r="C20" i="1"/>
  <c r="M22" i="2" l="1"/>
  <c r="E20" i="1" s="1"/>
  <c r="E23" i="2"/>
  <c r="N23" i="2" l="1"/>
  <c r="O23" i="2" s="1"/>
  <c r="H23" i="2"/>
  <c r="J23" i="2" l="1"/>
  <c r="D21" i="1"/>
  <c r="B21" i="1" l="1"/>
  <c r="C21" i="1"/>
  <c r="F21" i="1"/>
  <c r="L23" i="2"/>
  <c r="G24" i="2"/>
  <c r="E24" i="2" l="1"/>
  <c r="M23" i="2"/>
  <c r="E21" i="1" s="1"/>
  <c r="N24" i="2" l="1"/>
  <c r="O24" i="2" s="1"/>
  <c r="H24" i="2"/>
  <c r="D22" i="1" l="1"/>
  <c r="J24" i="2"/>
  <c r="L24" i="2" l="1"/>
  <c r="G25" i="2"/>
  <c r="B22" i="1"/>
  <c r="C22" i="1"/>
  <c r="F22" i="1"/>
  <c r="E25" i="2" l="1"/>
  <c r="M24" i="2"/>
  <c r="E22" i="1" s="1"/>
  <c r="N25" i="2" l="1"/>
  <c r="O25" i="2" s="1"/>
  <c r="H25" i="2"/>
  <c r="J25" i="2" l="1"/>
  <c r="D23" i="1"/>
  <c r="F23" i="1" l="1"/>
  <c r="B23" i="1"/>
  <c r="C23" i="1"/>
  <c r="G26" i="2"/>
  <c r="L25" i="2"/>
  <c r="M25" i="2" l="1"/>
  <c r="E23" i="1" s="1"/>
  <c r="E26" i="2"/>
  <c r="N26" i="2" l="1"/>
  <c r="O26" i="2" s="1"/>
  <c r="H26" i="2"/>
  <c r="D24" i="1" l="1"/>
  <c r="J26" i="2"/>
  <c r="G27" i="2" l="1"/>
  <c r="L26" i="2"/>
  <c r="B24" i="1"/>
  <c r="C24" i="1"/>
  <c r="F24" i="1"/>
  <c r="M26" i="2" l="1"/>
  <c r="E24" i="1" s="1"/>
  <c r="E27" i="2"/>
  <c r="N27" i="2" l="1"/>
  <c r="O27" i="2" s="1"/>
  <c r="H27" i="2"/>
  <c r="D25" i="1" l="1"/>
  <c r="J27" i="2"/>
  <c r="G28" i="2" l="1"/>
  <c r="L27" i="2"/>
  <c r="C25" i="1"/>
  <c r="F25" i="1"/>
  <c r="B25" i="1"/>
  <c r="M27" i="2" l="1"/>
  <c r="E25" i="1" s="1"/>
  <c r="E28" i="2"/>
  <c r="N28" i="2" l="1"/>
  <c r="O28" i="2" s="1"/>
  <c r="H28" i="2"/>
  <c r="J28" i="2" l="1"/>
  <c r="D26" i="1"/>
  <c r="F26" i="1" l="1"/>
  <c r="B26" i="1"/>
  <c r="C26" i="1"/>
  <c r="G29" i="2"/>
  <c r="L28" i="2"/>
  <c r="E29" i="2" l="1"/>
  <c r="M28" i="2"/>
  <c r="E26" i="1" s="1"/>
  <c r="N29" i="2" l="1"/>
  <c r="O29" i="2" s="1"/>
  <c r="H29" i="2"/>
  <c r="J29" i="2" l="1"/>
  <c r="D27" i="1"/>
  <c r="B27" i="1" l="1"/>
  <c r="C27" i="1"/>
  <c r="F27" i="1"/>
  <c r="G30" i="2"/>
  <c r="L29" i="2"/>
  <c r="E30" i="2" l="1"/>
  <c r="M29" i="2"/>
  <c r="E27" i="1" s="1"/>
  <c r="N30" i="2" l="1"/>
  <c r="O30" i="2" s="1"/>
  <c r="H30" i="2"/>
  <c r="D28" i="1" l="1"/>
  <c r="J30" i="2"/>
  <c r="G31" i="2" l="1"/>
  <c r="L30" i="2"/>
  <c r="F28" i="1"/>
  <c r="B28" i="1"/>
  <c r="C28" i="1"/>
  <c r="M30" i="2" l="1"/>
  <c r="E28" i="1" s="1"/>
  <c r="E31" i="2"/>
  <c r="N31" i="2" l="1"/>
  <c r="O31" i="2" s="1"/>
  <c r="H31" i="2"/>
  <c r="J31" i="2" l="1"/>
  <c r="D29" i="1"/>
  <c r="B29" i="1" l="1"/>
  <c r="C29" i="1"/>
  <c r="F29" i="1"/>
  <c r="G32" i="2"/>
  <c r="L31" i="2"/>
  <c r="M31" i="2" l="1"/>
  <c r="E29" i="1" s="1"/>
  <c r="E32" i="2"/>
  <c r="N32" i="2" l="1"/>
  <c r="O32" i="2" s="1"/>
  <c r="H32" i="2"/>
  <c r="D30" i="1" l="1"/>
  <c r="J32" i="2"/>
  <c r="G33" i="2" l="1"/>
  <c r="L32" i="2"/>
  <c r="B30" i="1"/>
  <c r="C30" i="1"/>
  <c r="F30" i="1"/>
  <c r="M32" i="2" l="1"/>
  <c r="E30" i="1" s="1"/>
  <c r="E33" i="2"/>
  <c r="N33" i="2" l="1"/>
  <c r="O33" i="2" s="1"/>
  <c r="H33" i="2"/>
  <c r="J33" i="2" l="1"/>
  <c r="D31" i="1"/>
  <c r="F31" i="1" l="1"/>
  <c r="B31" i="1"/>
  <c r="C31" i="1"/>
  <c r="L33" i="2"/>
  <c r="G34" i="2"/>
  <c r="E34" i="2" l="1"/>
  <c r="M33" i="2"/>
  <c r="E31" i="1" s="1"/>
  <c r="N34" i="2" l="1"/>
  <c r="O34" i="2" s="1"/>
  <c r="H34" i="2"/>
  <c r="D32" i="1" l="1"/>
  <c r="J34" i="2"/>
  <c r="G35" i="2" l="1"/>
  <c r="L34" i="2"/>
  <c r="B32" i="1"/>
  <c r="C32" i="1"/>
  <c r="F32" i="1"/>
  <c r="M34" i="2" l="1"/>
  <c r="E32" i="1" s="1"/>
  <c r="E35" i="2"/>
  <c r="N35" i="2" l="1"/>
  <c r="O35" i="2" s="1"/>
  <c r="H35" i="2"/>
  <c r="D33" i="1" l="1"/>
  <c r="J35" i="2"/>
  <c r="L35" i="2" l="1"/>
  <c r="G36" i="2"/>
  <c r="C33" i="1"/>
  <c r="F33" i="1"/>
  <c r="B33" i="1"/>
  <c r="E36" i="2" l="1"/>
  <c r="M35" i="2"/>
  <c r="E33" i="1" s="1"/>
  <c r="N36" i="2" l="1"/>
  <c r="O36" i="2" s="1"/>
  <c r="H36" i="2"/>
  <c r="J36" i="2" l="1"/>
  <c r="D34" i="1"/>
  <c r="F34" i="1" l="1"/>
  <c r="B34" i="1"/>
  <c r="C34" i="1"/>
  <c r="G37" i="2"/>
  <c r="L36" i="2"/>
  <c r="M36" i="2" l="1"/>
  <c r="E34" i="1" s="1"/>
  <c r="E37" i="2"/>
  <c r="N37" i="2" l="1"/>
  <c r="O37" i="2" s="1"/>
  <c r="H37" i="2"/>
  <c r="D35" i="1" l="1"/>
  <c r="J37" i="2"/>
  <c r="L37" i="2" l="1"/>
  <c r="G38" i="2"/>
  <c r="B35" i="1"/>
  <c r="C35" i="1"/>
  <c r="F35" i="1"/>
  <c r="E38" i="2" l="1"/>
  <c r="M37" i="2"/>
  <c r="E35" i="1" s="1"/>
  <c r="H38" i="2" l="1"/>
  <c r="N38" i="2"/>
  <c r="O38" i="2" s="1"/>
  <c r="D36" i="1" l="1"/>
  <c r="J38" i="2"/>
  <c r="G39" i="2" l="1"/>
  <c r="L38" i="2"/>
  <c r="F36" i="1"/>
  <c r="B36" i="1"/>
  <c r="C36" i="1"/>
  <c r="M38" i="2" l="1"/>
  <c r="E36" i="1" s="1"/>
  <c r="E39" i="2"/>
  <c r="N39" i="2" l="1"/>
  <c r="O39" i="2" s="1"/>
  <c r="H39" i="2"/>
  <c r="D37" i="1" l="1"/>
  <c r="J39" i="2"/>
  <c r="L39" i="2" l="1"/>
  <c r="G40" i="2"/>
  <c r="B37" i="1"/>
  <c r="C37" i="1"/>
  <c r="F37" i="1"/>
  <c r="E40" i="2" l="1"/>
  <c r="M39" i="2"/>
  <c r="E37" i="1" s="1"/>
  <c r="H40" i="2" l="1"/>
  <c r="N40" i="2"/>
  <c r="O40" i="2" s="1"/>
  <c r="D38" i="1" l="1"/>
  <c r="J40" i="2"/>
  <c r="G41" i="2" l="1"/>
  <c r="L40" i="2"/>
  <c r="B38" i="1"/>
  <c r="C38" i="1"/>
  <c r="F38" i="1"/>
  <c r="M40" i="2" l="1"/>
  <c r="E38" i="1" s="1"/>
  <c r="E41" i="2"/>
  <c r="N41" i="2" l="1"/>
  <c r="O41" i="2" s="1"/>
  <c r="H41" i="2"/>
  <c r="D39" i="1" l="1"/>
  <c r="J41" i="2"/>
  <c r="L41" i="2" l="1"/>
  <c r="G42" i="2"/>
  <c r="F39" i="1"/>
  <c r="B39" i="1"/>
  <c r="C39" i="1"/>
  <c r="E42" i="2" l="1"/>
  <c r="M41" i="2"/>
  <c r="E39" i="1" s="1"/>
  <c r="H42" i="2" l="1"/>
  <c r="N42" i="2"/>
  <c r="O42" i="2" s="1"/>
  <c r="D40" i="1" l="1"/>
  <c r="J42" i="2"/>
  <c r="G43" i="2" l="1"/>
  <c r="L42" i="2"/>
  <c r="B40" i="1"/>
  <c r="C40" i="1"/>
  <c r="F40" i="1"/>
  <c r="M42" i="2" l="1"/>
  <c r="E40" i="1" s="1"/>
  <c r="E43" i="2"/>
  <c r="N43" i="2" l="1"/>
  <c r="O43" i="2" s="1"/>
  <c r="H43" i="2"/>
  <c r="D41" i="1" l="1"/>
  <c r="J43" i="2"/>
  <c r="L43" i="2" l="1"/>
  <c r="G44" i="2"/>
  <c r="C41" i="1"/>
  <c r="F41" i="1"/>
  <c r="B41" i="1"/>
  <c r="E44" i="2" l="1"/>
  <c r="M43" i="2"/>
  <c r="E41" i="1" s="1"/>
  <c r="H44" i="2" l="1"/>
  <c r="N44" i="2"/>
  <c r="O44" i="2" s="1"/>
  <c r="D42" i="1" l="1"/>
  <c r="J44" i="2"/>
  <c r="F42" i="1" l="1"/>
  <c r="B42" i="1"/>
  <c r="C42" i="1"/>
  <c r="L44" i="2"/>
  <c r="G45" i="2"/>
  <c r="E45" i="2" l="1"/>
  <c r="M44" i="2"/>
  <c r="E42" i="1" s="1"/>
  <c r="N45" i="2" l="1"/>
  <c r="O45" i="2" s="1"/>
  <c r="H45" i="2"/>
  <c r="D43" i="1" l="1"/>
  <c r="J45" i="2"/>
  <c r="G46" i="2" l="1"/>
  <c r="L45" i="2"/>
  <c r="B43" i="1"/>
  <c r="C43" i="1"/>
  <c r="F43" i="1"/>
  <c r="M45" i="2" l="1"/>
  <c r="E43" i="1" s="1"/>
  <c r="E46" i="2"/>
  <c r="H46" i="2" l="1"/>
  <c r="N46" i="2"/>
  <c r="O46" i="2" s="1"/>
  <c r="D44" i="1" l="1"/>
  <c r="J46" i="2"/>
  <c r="L46" i="2" l="1"/>
  <c r="G47" i="2"/>
  <c r="F44" i="1"/>
  <c r="B44" i="1"/>
  <c r="C44" i="1"/>
  <c r="E47" i="2" l="1"/>
  <c r="M46" i="2"/>
  <c r="E44" i="1" s="1"/>
  <c r="N47" i="2" l="1"/>
  <c r="O47" i="2" s="1"/>
  <c r="H47" i="2"/>
  <c r="D45" i="1" l="1"/>
  <c r="J47" i="2"/>
  <c r="L47" i="2" l="1"/>
  <c r="G48" i="2"/>
  <c r="B45" i="1"/>
  <c r="C45" i="1"/>
  <c r="F45" i="1"/>
  <c r="E48" i="2" l="1"/>
  <c r="M47" i="2"/>
  <c r="E45" i="1" s="1"/>
  <c r="H48" i="2" l="1"/>
  <c r="N48" i="2"/>
  <c r="O48" i="2" s="1"/>
  <c r="D46" i="1" l="1"/>
  <c r="J48" i="2"/>
  <c r="G49" i="2" l="1"/>
  <c r="L48" i="2"/>
  <c r="B46" i="1"/>
  <c r="C46" i="1"/>
  <c r="F46" i="1"/>
  <c r="M48" i="2" l="1"/>
  <c r="E46" i="1" s="1"/>
  <c r="E49" i="2"/>
  <c r="N49" i="2" l="1"/>
  <c r="O49" i="2" s="1"/>
  <c r="H49" i="2"/>
  <c r="D47" i="1" l="1"/>
  <c r="J49" i="2"/>
  <c r="L49" i="2" l="1"/>
  <c r="G50" i="2"/>
  <c r="F47" i="1"/>
  <c r="B47" i="1"/>
  <c r="C47" i="1"/>
  <c r="E50" i="2" l="1"/>
  <c r="M49" i="2"/>
  <c r="E47" i="1" s="1"/>
  <c r="H50" i="2" l="1"/>
  <c r="N50" i="2"/>
  <c r="O50" i="2" s="1"/>
  <c r="D48" i="1" l="1"/>
  <c r="J50" i="2"/>
  <c r="G51" i="2" l="1"/>
  <c r="L50" i="2"/>
  <c r="B48" i="1"/>
  <c r="C48" i="1"/>
  <c r="F48" i="1"/>
  <c r="M50" i="2" l="1"/>
  <c r="E48" i="1" s="1"/>
  <c r="E51" i="2"/>
  <c r="N51" i="2" l="1"/>
  <c r="O51" i="2" s="1"/>
  <c r="H51" i="2"/>
  <c r="D49" i="1" l="1"/>
  <c r="J51" i="2"/>
  <c r="L51" i="2" l="1"/>
  <c r="G52" i="2"/>
  <c r="C49" i="1"/>
  <c r="F49" i="1"/>
  <c r="B49" i="1"/>
  <c r="E52" i="2" l="1"/>
  <c r="M51" i="2"/>
  <c r="E49" i="1" s="1"/>
  <c r="H52" i="2" l="1"/>
  <c r="N52" i="2"/>
  <c r="O52" i="2" s="1"/>
  <c r="D50" i="1" l="1"/>
  <c r="J52" i="2"/>
  <c r="G53" i="2" l="1"/>
  <c r="L52" i="2"/>
  <c r="F50" i="1"/>
  <c r="B50" i="1"/>
  <c r="C50" i="1"/>
  <c r="M52" i="2" l="1"/>
  <c r="E50" i="1" s="1"/>
  <c r="E53" i="2"/>
  <c r="N53" i="2" l="1"/>
  <c r="O53" i="2" s="1"/>
  <c r="H53" i="2"/>
  <c r="D51" i="1" l="1"/>
  <c r="J53" i="2"/>
  <c r="L53" i="2" l="1"/>
  <c r="G54" i="2"/>
  <c r="B51" i="1"/>
  <c r="C51" i="1"/>
  <c r="F51" i="1"/>
  <c r="E54" i="2" l="1"/>
  <c r="M53" i="2"/>
  <c r="E51" i="1" s="1"/>
  <c r="H54" i="2" l="1"/>
  <c r="N54" i="2"/>
  <c r="O54" i="2" s="1"/>
  <c r="D52" i="1" l="1"/>
  <c r="J54" i="2"/>
  <c r="G55" i="2" l="1"/>
  <c r="L54" i="2"/>
  <c r="F52" i="1"/>
  <c r="B52" i="1"/>
  <c r="C52" i="1"/>
  <c r="M54" i="2" l="1"/>
  <c r="E52" i="1" s="1"/>
  <c r="E55" i="2"/>
  <c r="N55" i="2" l="1"/>
  <c r="O55" i="2" s="1"/>
  <c r="H55" i="2"/>
  <c r="D53" i="1" l="1"/>
  <c r="J55" i="2"/>
  <c r="L55" i="2" l="1"/>
  <c r="G56" i="2"/>
  <c r="B53" i="1"/>
  <c r="C53" i="1"/>
  <c r="F53" i="1"/>
  <c r="E56" i="2" l="1"/>
  <c r="M55" i="2"/>
  <c r="E53" i="1" s="1"/>
  <c r="H56" i="2" l="1"/>
  <c r="N56" i="2"/>
  <c r="O56" i="2" s="1"/>
  <c r="D54" i="1" l="1"/>
  <c r="J56" i="2"/>
  <c r="G57" i="2" l="1"/>
  <c r="L56" i="2"/>
  <c r="B54" i="1"/>
  <c r="C54" i="1"/>
  <c r="F54" i="1"/>
  <c r="M56" i="2" l="1"/>
  <c r="E54" i="1" s="1"/>
  <c r="E57" i="2"/>
  <c r="N57" i="2" l="1"/>
  <c r="O57" i="2" s="1"/>
  <c r="H57" i="2"/>
  <c r="D55" i="1" l="1"/>
  <c r="J57" i="2"/>
  <c r="L57" i="2" l="1"/>
  <c r="G58" i="2"/>
  <c r="F55" i="1"/>
  <c r="B55" i="1"/>
  <c r="C55" i="1"/>
  <c r="E58" i="2" l="1"/>
  <c r="M57" i="2"/>
  <c r="E55" i="1" s="1"/>
  <c r="H58" i="2" l="1"/>
  <c r="N58" i="2"/>
  <c r="O58" i="2" s="1"/>
  <c r="D56" i="1" l="1"/>
  <c r="J58" i="2"/>
  <c r="G59" i="2" l="1"/>
  <c r="L58" i="2"/>
  <c r="B56" i="1"/>
  <c r="C56" i="1"/>
  <c r="F56" i="1"/>
  <c r="M58" i="2" l="1"/>
  <c r="E56" i="1" s="1"/>
  <c r="E59" i="2"/>
  <c r="N59" i="2" l="1"/>
  <c r="O59" i="2" s="1"/>
  <c r="H59" i="2"/>
  <c r="D57" i="1" l="1"/>
  <c r="J59" i="2"/>
  <c r="L59" i="2" l="1"/>
  <c r="G60" i="2"/>
  <c r="C57" i="1"/>
  <c r="F57" i="1"/>
  <c r="B57" i="1"/>
  <c r="E60" i="2" l="1"/>
  <c r="M59" i="2"/>
  <c r="E57" i="1" s="1"/>
  <c r="H60" i="2" l="1"/>
  <c r="N60" i="2"/>
  <c r="O60" i="2" s="1"/>
  <c r="D58" i="1" l="1"/>
  <c r="J60" i="2"/>
  <c r="G61" i="2" l="1"/>
  <c r="L60" i="2"/>
  <c r="F58" i="1"/>
  <c r="B58" i="1"/>
  <c r="C58" i="1"/>
  <c r="M60" i="2" l="1"/>
  <c r="E58" i="1" s="1"/>
  <c r="E61" i="2"/>
  <c r="N61" i="2" l="1"/>
  <c r="O61" i="2" s="1"/>
  <c r="H61" i="2"/>
  <c r="D59" i="1" l="1"/>
  <c r="J61" i="2"/>
  <c r="L61" i="2" l="1"/>
  <c r="G62" i="2"/>
  <c r="B59" i="1"/>
  <c r="C59" i="1"/>
  <c r="F59" i="1"/>
  <c r="E62" i="2" l="1"/>
  <c r="M61" i="2"/>
  <c r="E59" i="1" s="1"/>
  <c r="H62" i="2" l="1"/>
  <c r="N62" i="2"/>
  <c r="O62" i="2" s="1"/>
  <c r="D60" i="1" l="1"/>
  <c r="J62" i="2"/>
  <c r="G63" i="2" l="1"/>
  <c r="L62" i="2"/>
  <c r="F60" i="1"/>
  <c r="B60" i="1"/>
  <c r="C60" i="1"/>
  <c r="M62" i="2" l="1"/>
  <c r="E60" i="1" s="1"/>
  <c r="E63" i="2"/>
  <c r="N63" i="2" l="1"/>
  <c r="O63" i="2" s="1"/>
  <c r="H63" i="2"/>
  <c r="D61" i="1" l="1"/>
  <c r="J63" i="2"/>
  <c r="L63" i="2" l="1"/>
  <c r="G64" i="2"/>
  <c r="B61" i="1"/>
  <c r="C61" i="1"/>
  <c r="F61" i="1"/>
  <c r="E64" i="2" l="1"/>
  <c r="M63" i="2"/>
  <c r="E61" i="1" s="1"/>
  <c r="H64" i="2" l="1"/>
  <c r="N64" i="2"/>
  <c r="O64" i="2" s="1"/>
  <c r="D62" i="1" l="1"/>
  <c r="J64" i="2"/>
  <c r="G65" i="2" l="1"/>
  <c r="L64" i="2"/>
  <c r="B62" i="1"/>
  <c r="C62" i="1"/>
  <c r="F62" i="1"/>
  <c r="M64" i="2" l="1"/>
  <c r="E62" i="1" s="1"/>
  <c r="E65" i="2"/>
  <c r="N65" i="2" l="1"/>
  <c r="O65" i="2" s="1"/>
  <c r="H65" i="2"/>
  <c r="D63" i="1" l="1"/>
  <c r="J65" i="2"/>
  <c r="L65" i="2" l="1"/>
  <c r="G66" i="2"/>
  <c r="F63" i="1"/>
  <c r="B63" i="1"/>
  <c r="C63" i="1"/>
  <c r="E66" i="2" l="1"/>
  <c r="M65" i="2"/>
  <c r="E63" i="1" s="1"/>
  <c r="H66" i="2" l="1"/>
  <c r="N66" i="2"/>
  <c r="O66" i="2" s="1"/>
  <c r="D64" i="1" l="1"/>
  <c r="J66" i="2"/>
  <c r="G67" i="2" l="1"/>
  <c r="L66" i="2"/>
  <c r="B64" i="1"/>
  <c r="C64" i="1"/>
  <c r="F64" i="1"/>
  <c r="M66" i="2" l="1"/>
  <c r="E64" i="1" s="1"/>
  <c r="E67" i="2"/>
  <c r="N67" i="2" l="1"/>
  <c r="O67" i="2" s="1"/>
  <c r="H67" i="2"/>
  <c r="D65" i="1" l="1"/>
  <c r="J67" i="2"/>
  <c r="L67" i="2" l="1"/>
  <c r="G68" i="2"/>
  <c r="C65" i="1"/>
  <c r="F65" i="1"/>
  <c r="B65" i="1"/>
  <c r="E68" i="2" l="1"/>
  <c r="M67" i="2"/>
  <c r="E65" i="1" s="1"/>
  <c r="H68" i="2" l="1"/>
  <c r="N68" i="2"/>
  <c r="O68" i="2" s="1"/>
  <c r="D66" i="1" l="1"/>
  <c r="J68" i="2"/>
  <c r="G69" i="2" l="1"/>
  <c r="L68" i="2"/>
  <c r="F66" i="1"/>
  <c r="B66" i="1"/>
  <c r="C66" i="1"/>
  <c r="M68" i="2" l="1"/>
  <c r="E66" i="1" s="1"/>
  <c r="E69" i="2"/>
  <c r="N69" i="2" l="1"/>
  <c r="O69" i="2" s="1"/>
  <c r="H69" i="2"/>
  <c r="D67" i="1" l="1"/>
  <c r="J69" i="2"/>
  <c r="L69" i="2" l="1"/>
  <c r="G70" i="2"/>
  <c r="B67" i="1"/>
  <c r="C67" i="1"/>
  <c r="F67" i="1"/>
  <c r="E70" i="2" l="1"/>
  <c r="M69" i="2"/>
  <c r="E67" i="1" s="1"/>
  <c r="H70" i="2" l="1"/>
  <c r="N70" i="2"/>
  <c r="O70" i="2" s="1"/>
  <c r="D68" i="1" l="1"/>
  <c r="J70" i="2"/>
  <c r="G71" i="2" l="1"/>
  <c r="L70" i="2"/>
  <c r="F68" i="1"/>
  <c r="B68" i="1"/>
  <c r="C68" i="1"/>
  <c r="M70" i="2" l="1"/>
  <c r="E68" i="1" s="1"/>
  <c r="E71" i="2"/>
  <c r="N71" i="2" l="1"/>
  <c r="O71" i="2" s="1"/>
  <c r="H71" i="2"/>
  <c r="D69" i="1" l="1"/>
  <c r="J71" i="2"/>
  <c r="L71" i="2" l="1"/>
  <c r="G72" i="2"/>
  <c r="B69" i="1"/>
  <c r="C69" i="1"/>
  <c r="F69" i="1"/>
  <c r="E72" i="2" l="1"/>
  <c r="M71" i="2"/>
  <c r="E69" i="1" s="1"/>
  <c r="H72" i="2" l="1"/>
  <c r="N72" i="2"/>
  <c r="O72" i="2" s="1"/>
  <c r="D70" i="1" l="1"/>
  <c r="J72" i="2"/>
  <c r="G73" i="2" l="1"/>
  <c r="L72" i="2"/>
  <c r="B70" i="1"/>
  <c r="C70" i="1"/>
  <c r="F70" i="1"/>
  <c r="M72" i="2" l="1"/>
  <c r="E70" i="1" s="1"/>
  <c r="E73" i="2"/>
  <c r="N73" i="2" l="1"/>
  <c r="O73" i="2" s="1"/>
  <c r="H73" i="2"/>
  <c r="D71" i="1" l="1"/>
  <c r="J73" i="2"/>
  <c r="L73" i="2" l="1"/>
  <c r="G74" i="2"/>
  <c r="F71" i="1"/>
  <c r="B71" i="1"/>
  <c r="C71" i="1"/>
  <c r="E74" i="2" l="1"/>
  <c r="M73" i="2"/>
  <c r="E71" i="1" s="1"/>
  <c r="H74" i="2" l="1"/>
  <c r="N74" i="2"/>
  <c r="O74" i="2" s="1"/>
  <c r="D72" i="1" l="1"/>
  <c r="J74" i="2"/>
  <c r="G75" i="2" l="1"/>
  <c r="L74" i="2"/>
  <c r="B72" i="1"/>
  <c r="C72" i="1"/>
  <c r="F72" i="1"/>
  <c r="M74" i="2" l="1"/>
  <c r="E72" i="1" s="1"/>
  <c r="E75" i="2"/>
  <c r="N75" i="2" l="1"/>
  <c r="O75" i="2" s="1"/>
  <c r="H75" i="2"/>
  <c r="D73" i="1" l="1"/>
  <c r="J75" i="2"/>
  <c r="L75" i="2" l="1"/>
  <c r="G76" i="2"/>
  <c r="C73" i="1"/>
  <c r="F73" i="1"/>
  <c r="B73" i="1"/>
  <c r="E76" i="2" l="1"/>
  <c r="M75" i="2"/>
  <c r="E73" i="1" s="1"/>
  <c r="N76" i="2" l="1"/>
  <c r="O76" i="2" s="1"/>
  <c r="H76" i="2"/>
  <c r="D74" i="1" l="1"/>
  <c r="J76" i="2"/>
  <c r="G77" i="2" l="1"/>
  <c r="L76" i="2"/>
  <c r="F74" i="1"/>
  <c r="B74" i="1"/>
  <c r="C74" i="1"/>
  <c r="M76" i="2" l="1"/>
  <c r="E74" i="1" s="1"/>
  <c r="E77" i="2"/>
  <c r="H77" i="2" l="1"/>
  <c r="N77" i="2"/>
  <c r="O77" i="2" s="1"/>
  <c r="D75" i="1" l="1"/>
  <c r="J77" i="2"/>
  <c r="L77" i="2" l="1"/>
  <c r="G78" i="2"/>
  <c r="B75" i="1"/>
  <c r="C75" i="1"/>
  <c r="F75" i="1"/>
  <c r="E78" i="2" l="1"/>
  <c r="M77" i="2"/>
  <c r="E75" i="1" s="1"/>
  <c r="H78" i="2" l="1"/>
  <c r="N78" i="2"/>
  <c r="O78" i="2" s="1"/>
  <c r="D76" i="1" l="1"/>
  <c r="J78" i="2"/>
  <c r="G79" i="2" l="1"/>
  <c r="L78" i="2"/>
  <c r="F76" i="1"/>
  <c r="B76" i="1"/>
  <c r="C76" i="1"/>
  <c r="M78" i="2" l="1"/>
  <c r="E76" i="1" s="1"/>
  <c r="E79" i="2"/>
  <c r="H79" i="2" l="1"/>
  <c r="N79" i="2"/>
  <c r="O79" i="2" s="1"/>
  <c r="D77" i="1" l="1"/>
  <c r="J79" i="2"/>
  <c r="L79" i="2" l="1"/>
  <c r="G80" i="2"/>
  <c r="B77" i="1"/>
  <c r="C77" i="1"/>
  <c r="F77" i="1"/>
  <c r="E80" i="2" l="1"/>
  <c r="M79" i="2"/>
  <c r="E77" i="1" s="1"/>
  <c r="H80" i="2" l="1"/>
  <c r="N80" i="2"/>
  <c r="O80" i="2" s="1"/>
  <c r="D78" i="1" l="1"/>
  <c r="J80" i="2"/>
  <c r="G81" i="2" l="1"/>
  <c r="L80" i="2"/>
  <c r="B78" i="1"/>
  <c r="C78" i="1"/>
  <c r="F78" i="1"/>
  <c r="M80" i="2" l="1"/>
  <c r="E78" i="1" s="1"/>
  <c r="E81" i="2"/>
  <c r="H81" i="2" l="1"/>
  <c r="N81" i="2"/>
  <c r="O81" i="2" s="1"/>
  <c r="D79" i="1" l="1"/>
  <c r="J81" i="2"/>
  <c r="L81" i="2" l="1"/>
  <c r="G82" i="2"/>
  <c r="F79" i="1"/>
  <c r="B79" i="1"/>
  <c r="C79" i="1"/>
  <c r="E82" i="2" l="1"/>
  <c r="M81" i="2"/>
  <c r="E79" i="1" s="1"/>
  <c r="H82" i="2" l="1"/>
  <c r="N82" i="2"/>
  <c r="O82" i="2" s="1"/>
  <c r="D80" i="1" l="1"/>
  <c r="J82" i="2"/>
  <c r="G83" i="2" l="1"/>
  <c r="L82" i="2"/>
  <c r="B80" i="1"/>
  <c r="C80" i="1"/>
  <c r="F80" i="1"/>
  <c r="M82" i="2" l="1"/>
  <c r="E80" i="1" s="1"/>
  <c r="E83" i="2"/>
  <c r="H83" i="2" l="1"/>
  <c r="J83" i="2" s="1"/>
  <c r="N83" i="2"/>
  <c r="O83" i="2" s="1"/>
  <c r="L83" i="2" l="1"/>
  <c r="G84" i="2"/>
  <c r="E84" i="2" l="1"/>
  <c r="M83" i="2"/>
  <c r="N84" i="2" l="1"/>
  <c r="O84" i="2" s="1"/>
  <c r="H84" i="2"/>
  <c r="J84" i="2" s="1"/>
  <c r="G85" i="2" l="1"/>
  <c r="L84" i="2"/>
  <c r="M84" i="2" l="1"/>
  <c r="E85" i="2"/>
  <c r="H85" i="2" l="1"/>
  <c r="J85" i="2" s="1"/>
  <c r="N85" i="2"/>
  <c r="O85" i="2" s="1"/>
  <c r="L85" i="2" l="1"/>
  <c r="G86" i="2"/>
  <c r="E86" i="2" l="1"/>
  <c r="M85" i="2"/>
  <c r="H86" i="2" l="1"/>
  <c r="J86" i="2" s="1"/>
  <c r="N86" i="2"/>
  <c r="O86" i="2" s="1"/>
  <c r="G87" i="2" l="1"/>
  <c r="L86" i="2"/>
  <c r="M86" i="2" l="1"/>
  <c r="E87" i="2"/>
  <c r="H87" i="2" l="1"/>
  <c r="J87" i="2" s="1"/>
  <c r="N87" i="2"/>
  <c r="O87" i="2" s="1"/>
  <c r="L87" i="2" l="1"/>
  <c r="G88" i="2"/>
  <c r="E88" i="2" l="1"/>
  <c r="M87" i="2"/>
  <c r="N88" i="2" l="1"/>
  <c r="O88" i="2" s="1"/>
  <c r="H88" i="2"/>
  <c r="J88" i="2" s="1"/>
  <c r="G89" i="2" l="1"/>
  <c r="L88" i="2"/>
  <c r="M88" i="2" l="1"/>
  <c r="E89" i="2"/>
  <c r="H89" i="2" l="1"/>
  <c r="J89" i="2" s="1"/>
  <c r="N89" i="2"/>
  <c r="O89" i="2" s="1"/>
  <c r="L89" i="2" l="1"/>
  <c r="G90" i="2"/>
  <c r="E90" i="2" l="1"/>
  <c r="M89" i="2"/>
  <c r="N90" i="2" l="1"/>
  <c r="O90" i="2" s="1"/>
  <c r="H90" i="2"/>
  <c r="J90" i="2" s="1"/>
  <c r="G91" i="2" l="1"/>
  <c r="L90" i="2"/>
  <c r="M90" i="2" l="1"/>
  <c r="E91" i="2"/>
  <c r="N91" i="2" l="1"/>
  <c r="O91" i="2" s="1"/>
  <c r="H91" i="2"/>
  <c r="J91" i="2" s="1"/>
  <c r="L91" i="2" l="1"/>
  <c r="G92" i="2"/>
  <c r="E92" i="2" s="1"/>
  <c r="N92" i="2" l="1"/>
  <c r="O92" i="2" s="1"/>
  <c r="H92" i="2"/>
  <c r="J92" i="2" s="1"/>
  <c r="L92" i="2" s="1"/>
  <c r="M92" i="2" s="1"/>
  <c r="M91" i="2"/>
</calcChain>
</file>

<file path=xl/sharedStrings.xml><?xml version="1.0" encoding="utf-8"?>
<sst xmlns="http://schemas.openxmlformats.org/spreadsheetml/2006/main" count="32" uniqueCount="30">
  <si>
    <t>% alc in pot</t>
  </si>
  <si>
    <t>% alcohol of distillate</t>
  </si>
  <si>
    <t>Approx. boiling point at  distilling altitude (°C)</t>
  </si>
  <si>
    <t>AA in pot</t>
  </si>
  <si>
    <t>Alcohol in distillate</t>
  </si>
  <si>
    <t>Alcohol in pot</t>
  </si>
  <si>
    <t>All blended % alcohol</t>
  </si>
  <si>
    <t>Approximate volume (in ml) of heads to discard:</t>
  </si>
  <si>
    <t>At what % distillate would you like to stop?</t>
  </si>
  <si>
    <t>Boiling Temp at sea-level</t>
  </si>
  <si>
    <t>Cummulative alcohol</t>
  </si>
  <si>
    <t>Cummulative distillate</t>
  </si>
  <si>
    <t>Cummulative distillate (ml)</t>
  </si>
  <si>
    <t>Distillate Alc %</t>
  </si>
  <si>
    <t>Distillate volume</t>
  </si>
  <si>
    <t>Distillate:</t>
  </si>
  <si>
    <t>Distilling altitude (in meter) above sea level</t>
  </si>
  <si>
    <t>Flowing distillate % alcohol</t>
  </si>
  <si>
    <t>How many liters of mash in your pot to start with?</t>
  </si>
  <si>
    <t>liter</t>
  </si>
  <si>
    <t>Liter</t>
  </si>
  <si>
    <t>No</t>
  </si>
  <si>
    <t>Number of steps</t>
  </si>
  <si>
    <t>Pot size</t>
  </si>
  <si>
    <t>POT STILL CALCULATOR</t>
  </si>
  <si>
    <t>Start Liquid in pot L</t>
  </si>
  <si>
    <t>Starting vir wine alcohol %</t>
  </si>
  <si>
    <t>Step volume</t>
  </si>
  <si>
    <t>What is the alcohol content in your mash before distilling?</t>
  </si>
  <si>
    <t>Your altitude above sealevel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</si>
</sst>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>
    <font>
      <sz val="11"/>
      <name val="Calibri"/>
    </font>
    <font>
      <b/>
      <sz val="11"/>
      <name val="Calibri"/>
    </font>
    <font>
      <u/>
      <sz val="11"/>
      <color indexed="9"/>
      <name val="Calibri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9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0" fillId="0" borderId="13" xfId="0" applyNumberForma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0" xfId="0" applyNumberFormat="1"/>
    <xf numFmtId="9" fontId="0" fillId="0" borderId="0" xfId="0" applyNumberFormat="1"/>
    <xf numFmtId="0" fontId="2" fillId="0" borderId="1" xfId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64" fontId="0" fillId="0" borderId="7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3"/>
  <sheetViews>
    <sheetView tabSelected="1" workbookViewId="0">
      <selection activeCell="H7" sqref="H7"/>
    </sheetView>
  </sheetViews>
  <sheetFormatPr defaultRowHeight="14.4"/>
  <cols>
    <col min="1" max="1" width="3.109375" customWidth="1"/>
    <col min="2" max="2" width="4.33203125" customWidth="1"/>
    <col min="3" max="5" width="15.33203125" customWidth="1"/>
    <col min="6" max="6" width="13" style="2" customWidth="1"/>
    <col min="7" max="7" width="15.44140625" customWidth="1"/>
    <col min="8" max="256" width="8.88671875" customWidth="1"/>
  </cols>
  <sheetData>
    <row r="2" spans="2:6">
      <c r="B2" s="26"/>
      <c r="C2" s="26"/>
      <c r="D2" s="26"/>
      <c r="E2" s="26"/>
      <c r="F2" s="26"/>
    </row>
    <row r="3" spans="2:6">
      <c r="B3" s="27" t="s">
        <v>24</v>
      </c>
      <c r="C3" s="28"/>
      <c r="D3" s="28"/>
      <c r="E3" s="28"/>
      <c r="F3" s="29"/>
    </row>
    <row r="4" spans="2:6">
      <c r="B4" s="30" t="s">
        <v>28</v>
      </c>
      <c r="C4" s="31"/>
      <c r="D4" s="31"/>
      <c r="E4" s="31"/>
      <c r="F4" s="37">
        <v>0.52700000000000002</v>
      </c>
    </row>
    <row r="5" spans="2:6">
      <c r="B5" s="32" t="s">
        <v>18</v>
      </c>
      <c r="C5" s="33"/>
      <c r="D5" s="33"/>
      <c r="E5" s="33"/>
      <c r="F5" s="4">
        <v>48</v>
      </c>
    </row>
    <row r="6" spans="2:6">
      <c r="B6" s="5" t="s">
        <v>8</v>
      </c>
      <c r="C6" s="6"/>
      <c r="D6" s="6"/>
      <c r="E6" s="6"/>
      <c r="F6" s="7">
        <v>0.5</v>
      </c>
    </row>
    <row r="7" spans="2:6">
      <c r="B7" s="8" t="s">
        <v>16</v>
      </c>
      <c r="C7" s="9"/>
      <c r="D7" s="9"/>
      <c r="E7" s="9"/>
      <c r="F7" s="10">
        <v>1400</v>
      </c>
    </row>
    <row r="8" spans="2:6">
      <c r="B8" t="s">
        <v>15</v>
      </c>
      <c r="F8" s="3"/>
    </row>
    <row r="9" spans="2:6">
      <c r="B9" s="34" t="s">
        <v>7</v>
      </c>
      <c r="C9" s="35"/>
      <c r="D9" s="35"/>
      <c r="E9" s="36"/>
      <c r="F9" s="11">
        <f>ROUND(50/15*F5/0.2*F4,-1)</f>
        <v>420</v>
      </c>
    </row>
    <row r="10" spans="2:6" ht="57.6">
      <c r="B10" s="12" t="s">
        <v>21</v>
      </c>
      <c r="C10" s="12" t="s">
        <v>12</v>
      </c>
      <c r="D10" s="12" t="s">
        <v>17</v>
      </c>
      <c r="E10" s="12" t="s">
        <v>6</v>
      </c>
      <c r="F10" s="12" t="s">
        <v>2</v>
      </c>
    </row>
    <row r="11" spans="2:6">
      <c r="B11" s="13">
        <f>IF(D11&lt;&gt;"",1,"")</f>
        <v>1</v>
      </c>
      <c r="C11" s="14">
        <f>IF(D11="","",Sheet4!K13*1000)</f>
        <v>400</v>
      </c>
      <c r="D11" s="15">
        <f>IF(Sheet4!H13&lt;=F$6,"",Sheet4!H13)</f>
        <v>0.80147569741768532</v>
      </c>
      <c r="E11" s="15">
        <f>IF(D11&lt;&gt;"",Sheet4!M13,"")</f>
        <v>0.80147569741768532</v>
      </c>
      <c r="F11" s="16">
        <f>IF(D11&lt;&gt;"",Sheet4!O13,"")</f>
        <v>77.440299213479591</v>
      </c>
    </row>
    <row r="12" spans="2:6">
      <c r="B12" s="17">
        <f t="shared" ref="B12:B43" si="0">IF(D12&lt;&gt;"",B11+1,"")</f>
        <v>2</v>
      </c>
      <c r="C12" s="18">
        <f>IF(D12="","",Sheet4!K14*1000)</f>
        <v>800</v>
      </c>
      <c r="D12" s="19">
        <f>IF(Sheet4!H14&lt;=F$6,"",Sheet4!H14)</f>
        <v>0.80103426868217653</v>
      </c>
      <c r="E12" s="19">
        <f>IF(D12&lt;&gt;"",Sheet4!M14,"")</f>
        <v>0.80125498304993104</v>
      </c>
      <c r="F12" s="20">
        <f>IF(D12&lt;&gt;"",Sheet4!O14,"")</f>
        <v>77.466241187531196</v>
      </c>
    </row>
    <row r="13" spans="2:6">
      <c r="B13" s="17">
        <f t="shared" si="0"/>
        <v>3</v>
      </c>
      <c r="C13" s="18">
        <f>IF(D13="","",Sheet4!K15*1000)</f>
        <v>1200.0000000000002</v>
      </c>
      <c r="D13" s="19">
        <f>IF(Sheet4!H15&lt;=F$6,"",Sheet4!H15)</f>
        <v>0.80058595990584802</v>
      </c>
      <c r="E13" s="19">
        <f>IF(D13&lt;&gt;"",Sheet4!M15,"")</f>
        <v>0.80103197533523651</v>
      </c>
      <c r="F13" s="20">
        <f>IF(D13&lt;&gt;"",Sheet4!O15,"")</f>
        <v>77.492663580896618</v>
      </c>
    </row>
    <row r="14" spans="2:6">
      <c r="B14" s="17">
        <f t="shared" si="0"/>
        <v>4</v>
      </c>
      <c r="C14" s="18">
        <f>IF(D14="","",Sheet4!K16*1000)</f>
        <v>1600</v>
      </c>
      <c r="D14" s="19">
        <f>IF(Sheet4!H16&lt;=F$6,"",Sheet4!H16)</f>
        <v>0.80013044801108268</v>
      </c>
      <c r="E14" s="19">
        <f>IF(D14&lt;&gt;"",Sheet4!M16,"")</f>
        <v>0.80080659350419814</v>
      </c>
      <c r="F14" s="20">
        <f>IF(D14&lt;&gt;"",Sheet4!O16,"")</f>
        <v>77.519582781361692</v>
      </c>
    </row>
    <row r="15" spans="2:6">
      <c r="B15" s="17">
        <f t="shared" si="0"/>
        <v>5</v>
      </c>
      <c r="C15" s="18">
        <f>IF(D15="","",Sheet4!K17*1000)</f>
        <v>2000</v>
      </c>
      <c r="D15" s="19">
        <f>IF(Sheet4!H17&lt;=F$6,"",Sheet4!H17)</f>
        <v>0.79966738733697618</v>
      </c>
      <c r="E15" s="19">
        <f>IF(D15&lt;&gt;"",Sheet4!M17,"")</f>
        <v>0.80057875227075381</v>
      </c>
      <c r="F15" s="20">
        <f>IF(D15&lt;&gt;"",Sheet4!O17,"")</f>
        <v>77.547015993631703</v>
      </c>
    </row>
    <row r="16" spans="2:6">
      <c r="B16" s="17">
        <f t="shared" si="0"/>
        <v>6</v>
      </c>
      <c r="C16" s="18">
        <f>IF(D16="","",Sheet4!K18*1000)</f>
        <v>2400</v>
      </c>
      <c r="D16" s="19">
        <f>IF(Sheet4!H18&lt;=F$6,"",Sheet4!H18)</f>
        <v>0.79919640796108915</v>
      </c>
      <c r="E16" s="19">
        <f>IF(D16&lt;&gt;"",Sheet4!M18,"")</f>
        <v>0.80034836155247635</v>
      </c>
      <c r="F16" s="20">
        <f>IF(D16&lt;&gt;"",Sheet4!O18,"")</f>
        <v>77.574981290968054</v>
      </c>
    </row>
    <row r="17" spans="2:6">
      <c r="B17" s="17">
        <f t="shared" si="0"/>
        <v>7</v>
      </c>
      <c r="C17" s="18">
        <f>IF(D17="","",Sheet4!K19*1000)</f>
        <v>2800</v>
      </c>
      <c r="D17" s="19">
        <f>IF(Sheet4!H19&lt;=F$6,"",Sheet4!H19)</f>
        <v>0.79871711389868061</v>
      </c>
      <c r="E17" s="19">
        <f>IF(D17&lt;&gt;"",Sheet4!M19,"")</f>
        <v>0.80011532617336278</v>
      </c>
      <c r="F17" s="20">
        <f>IF(D17&lt;&gt;"",Sheet4!O19,"")</f>
        <v>77.603497670656736</v>
      </c>
    </row>
    <row r="18" spans="2:6">
      <c r="B18" s="17">
        <f t="shared" si="0"/>
        <v>8</v>
      </c>
      <c r="C18" s="18">
        <f>IF(D18="","",Sheet4!K20*1000)</f>
        <v>3199.9999999999995</v>
      </c>
      <c r="D18" s="19">
        <f>IF(Sheet4!H20&lt;=F$6,"",Sheet4!H20)</f>
        <v>0.79822908117176361</v>
      </c>
      <c r="E18" s="19">
        <f>IF(D18&lt;&gt;"",Sheet4!M20,"")</f>
        <v>0.79987954554816298</v>
      </c>
      <c r="F18" s="20">
        <f>IF(D18&lt;&gt;"",Sheet4!O20,"")</f>
        <v>77.632585113628664</v>
      </c>
    </row>
    <row r="19" spans="2:6">
      <c r="B19" s="17">
        <f t="shared" si="0"/>
        <v>9</v>
      </c>
      <c r="C19" s="18">
        <f>IF(D19="","",Sheet4!K21*1000)</f>
        <v>3599.9999999999995</v>
      </c>
      <c r="D19" s="19">
        <f>IF(Sheet4!H21&lt;=F$6,"",Sheet4!H21)</f>
        <v>0.79773185573910688</v>
      </c>
      <c r="E19" s="19">
        <f>IF(D19&lt;&gt;"",Sheet4!M21,"")</f>
        <v>0.7996409133471567</v>
      </c>
      <c r="F19" s="20">
        <f>IF(D19&lt;&gt;"",Sheet4!O21,"")</f>
        <v>77.662264648580447</v>
      </c>
    </row>
    <row r="20" spans="2:6">
      <c r="B20" s="17">
        <f t="shared" si="0"/>
        <v>10</v>
      </c>
      <c r="C20" s="18">
        <f>IF(D20="","",Sheet4!K22*1000)</f>
        <v>3999.9999999999995</v>
      </c>
      <c r="D20" s="19">
        <f>IF(Sheet4!H22&lt;=F$6,"",Sheet4!H22)</f>
        <v>0.79722495127843285</v>
      </c>
      <c r="E20" s="19">
        <f>IF(D20&lt;&gt;"",Sheet4!M22,"")</f>
        <v>0.79939931714028434</v>
      </c>
      <c r="F20" s="20">
        <f>IF(D20&lt;&gt;"",Sheet4!O22,"")</f>
        <v>77.692558420976937</v>
      </c>
    </row>
    <row r="21" spans="2:6">
      <c r="B21" s="17">
        <f t="shared" si="0"/>
        <v>11</v>
      </c>
      <c r="C21" s="18">
        <f>IF(D21="","",Sheet4!K23*1000)</f>
        <v>4399.9999999999991</v>
      </c>
      <c r="D21" s="19">
        <f>IF(Sheet4!H23&lt;=F$6,"",Sheet4!H23)</f>
        <v>0.7967078468114579</v>
      </c>
      <c r="E21" s="19">
        <f>IF(D21&lt;&gt;"",Sheet4!M23,"")</f>
        <v>0.79915463801948194</v>
      </c>
      <c r="F21" s="20">
        <f>IF(D21&lt;&gt;"",Sheet4!O23,"")</f>
        <v>77.723489767352248</v>
      </c>
    </row>
    <row r="22" spans="2:6">
      <c r="B22" s="17">
        <f t="shared" si="0"/>
        <v>12</v>
      </c>
      <c r="C22" s="18">
        <f>IF(D22="","",Sheet4!K24*1000)</f>
        <v>4800</v>
      </c>
      <c r="D22" s="19">
        <f>IF(Sheet4!H24&lt;=F$6,"",Sheet4!H24)</f>
        <v>0.79617998416209268</v>
      </c>
      <c r="E22" s="19">
        <f>IF(D22&lt;&gt;"",Sheet4!M24,"")</f>
        <v>0.79890675019803281</v>
      </c>
      <c r="F22" s="20">
        <f>IF(D22&lt;&gt;"",Sheet4!O24,"")</f>
        <v>77.755083295363676</v>
      </c>
    </row>
    <row r="23" spans="2:6">
      <c r="B23" s="17">
        <f t="shared" si="0"/>
        <v>13</v>
      </c>
      <c r="C23" s="18">
        <f>IF(D23="","",Sheet4!K25*1000)</f>
        <v>5200</v>
      </c>
      <c r="D23" s="19">
        <f>IF(Sheet4!H25&lt;=F$6,"",Sheet4!H25)</f>
        <v>0.79564076523789318</v>
      </c>
      <c r="E23" s="19">
        <f>IF(D23&lt;&gt;"",Sheet4!M25,"")</f>
        <v>0.79865552058571421</v>
      </c>
      <c r="F23" s="20">
        <f>IF(D23&lt;&gt;"",Sheet4!O25,"")</f>
        <v>77.787364970097087</v>
      </c>
    </row>
    <row r="24" spans="2:6">
      <c r="B24" s="17">
        <f t="shared" si="0"/>
        <v>14</v>
      </c>
      <c r="C24" s="18">
        <f>IF(D24="","",Sheet4!K26*1000)</f>
        <v>5600.0000000000009</v>
      </c>
      <c r="D24" s="19">
        <f>IF(Sheet4!H26&lt;=F$6,"",Sheet4!H26)</f>
        <v>0.79508954912450669</v>
      </c>
      <c r="E24" s="19">
        <f>IF(D24&lt;&gt;"",Sheet4!M26,"")</f>
        <v>0.79840080833848504</v>
      </c>
      <c r="F24" s="20">
        <f>IF(D24&lt;&gt;"",Sheet4!O26,"")</f>
        <v>77.820362207167932</v>
      </c>
    </row>
    <row r="25" spans="2:6">
      <c r="B25" s="17">
        <f t="shared" si="0"/>
        <v>15</v>
      </c>
      <c r="C25" s="18">
        <f>IF(D25="","",Sheet4!K27*1000)</f>
        <v>6000.0000000000009</v>
      </c>
      <c r="D25" s="19">
        <f>IF(Sheet4!H27&lt;=F$6,"",Sheet4!H27)</f>
        <v>0.79452564898237998</v>
      </c>
      <c r="E25" s="19">
        <f>IF(D25&lt;&gt;"",Sheet4!M27,"")</f>
        <v>0.79814246438141134</v>
      </c>
      <c r="F25" s="20">
        <f>IF(D25&lt;&gt;"",Sheet4!O27,"")</f>
        <v>77.854103973214592</v>
      </c>
    </row>
    <row r="26" spans="2:6">
      <c r="B26" s="17">
        <f t="shared" si="0"/>
        <v>16</v>
      </c>
      <c r="C26" s="18">
        <f>IF(D26="","",Sheet4!K28*1000)</f>
        <v>6400.0000000000009</v>
      </c>
      <c r="D26" s="19">
        <f>IF(Sheet4!H28&lt;=F$6,"",Sheet4!H28)</f>
        <v>0.79394832873542143</v>
      </c>
      <c r="E26" s="19">
        <f>IF(D26&lt;&gt;"",Sheet4!M28,"")</f>
        <v>0.79788033090353694</v>
      </c>
      <c r="F26" s="20">
        <f>IF(D26&lt;&gt;"",Sheet4!O28,"")</f>
        <v>77.888620894437111</v>
      </c>
    </row>
    <row r="27" spans="2:6">
      <c r="B27" s="17">
        <f t="shared" si="0"/>
        <v>17</v>
      </c>
      <c r="C27" s="18">
        <f>IF(D27="","",Sheet4!K29*1000)</f>
        <v>6800.0000000000018</v>
      </c>
      <c r="D27" s="19">
        <f>IF(Sheet4!H29&lt;=F$6,"",Sheet4!H29)</f>
        <v>0.79335679954048288</v>
      </c>
      <c r="E27" s="19">
        <f>IF(D27&lt;&gt;"",Sheet4!M29,"")</f>
        <v>0.79761424082335719</v>
      </c>
      <c r="F27" s="20">
        <f>IF(D27&lt;&gt;"",Sheet4!O29,"")</f>
        <v>77.923945373897638</v>
      </c>
    </row>
    <row r="28" spans="2:6">
      <c r="B28" s="17">
        <f t="shared" si="0"/>
        <v>18</v>
      </c>
      <c r="C28" s="18">
        <f>IF(D28="","",Sheet4!K30*1000)</f>
        <v>7200.0000000000018</v>
      </c>
      <c r="D28" s="19">
        <f>IF(Sheet4!H30&lt;=F$6,"",Sheet4!H30)</f>
        <v>0.7927502160270441</v>
      </c>
      <c r="E28" s="19">
        <f>IF(D28&lt;&gt;"",Sheet4!M30,"")</f>
        <v>0.79734401722356207</v>
      </c>
      <c r="F28" s="20">
        <f>IF(D28&lt;&gt;"",Sheet4!O30,"")</f>
        <v>77.960111718367273</v>
      </c>
    </row>
    <row r="29" spans="2:6">
      <c r="B29" s="17">
        <f t="shared" si="0"/>
        <v>19</v>
      </c>
      <c r="C29" s="18">
        <f>IF(D29="","",Sheet4!K31*1000)</f>
        <v>7600.0000000000027</v>
      </c>
      <c r="D29" s="19">
        <f>IF(Sheet4!H31&lt;=F$6,"",Sheet4!H31)</f>
        <v>0.79212767229634995</v>
      </c>
      <c r="E29" s="19">
        <f>IF(D29&lt;&gt;"",Sheet4!M31,"")</f>
        <v>0.79706947275370876</v>
      </c>
      <c r="F29" s="20">
        <f>IF(D29&lt;&gt;"",Sheet4!O31,"")</f>
        <v>77.997156275581233</v>
      </c>
    </row>
    <row r="30" spans="2:6">
      <c r="B30" s="17">
        <f t="shared" si="0"/>
        <v>20</v>
      </c>
      <c r="C30" s="18">
        <f>IF(D30="","",Sheet4!K32*1000)</f>
        <v>8000.0000000000018</v>
      </c>
      <c r="D30" s="19">
        <f>IF(Sheet4!H32&lt;=F$6,"",Sheet4!H32)</f>
        <v>0.79148819766955913</v>
      </c>
      <c r="E30" s="19">
        <f>IF(D30&lt;&gt;"",Sheet4!M32,"")</f>
        <v>0.79679040899950127</v>
      </c>
      <c r="F30" s="20">
        <f>IF(D30&lt;&gt;"",Sheet4!O32,"")</f>
        <v>78.035117582847704</v>
      </c>
    </row>
    <row r="31" spans="2:6">
      <c r="B31" s="17">
        <f t="shared" si="0"/>
        <v>21</v>
      </c>
      <c r="C31" s="18">
        <f>IF(D31="","",Sheet4!K33*1000)</f>
        <v>8400.0000000000018</v>
      </c>
      <c r="D31" s="19">
        <f>IF(Sheet4!H33&lt;=F$6,"",Sheet4!H33)</f>
        <v>0.79083075217475418</v>
      </c>
      <c r="E31" s="19">
        <f>IF(D31&lt;&gt;"",Sheet4!M33,"")</f>
        <v>0.79650661581737048</v>
      </c>
      <c r="F31" s="20">
        <f>IF(D31&lt;&gt;"",Sheet4!O33,"")</f>
        <v>78.074036528049078</v>
      </c>
    </row>
    <row r="32" spans="2:6">
      <c r="B32" s="17">
        <f t="shared" si="0"/>
        <v>22</v>
      </c>
      <c r="C32" s="18">
        <f>IF(D32="","",Sheet4!K34*1000)</f>
        <v>8800.0000000000018</v>
      </c>
      <c r="D32" s="19">
        <f>IF(Sheet4!H34&lt;=F$6,"",Sheet4!H34)</f>
        <v>0.79015422176340078</v>
      </c>
      <c r="E32" s="19">
        <f>IF(D32&lt;&gt;"",Sheet4!M34,"")</f>
        <v>0.79621787063309912</v>
      </c>
      <c r="F32" s="20">
        <f>IF(D32&lt;&gt;"",Sheet4!O34,"")</f>
        <v>78.11395652417707</v>
      </c>
    </row>
    <row r="33" spans="2:6">
      <c r="B33" s="17">
        <f t="shared" si="0"/>
        <v>23</v>
      </c>
      <c r="C33" s="18">
        <f>IF(D33="","",Sheet4!K35*1000)</f>
        <v>9200.0000000000036</v>
      </c>
      <c r="D33" s="19">
        <f>IF(Sheet4!H35&lt;=F$6,"",Sheet4!H35)</f>
        <v>0.7894574132471206</v>
      </c>
      <c r="E33" s="19">
        <f>IF(D33&lt;&gt;"",Sheet4!M35,"")</f>
        <v>0.79592393770327396</v>
      </c>
      <c r="F33" s="20">
        <f>IF(D33&lt;&gt;"",Sheet4!O35,"")</f>
        <v>78.154923698656745</v>
      </c>
    </row>
    <row r="34" spans="2:6">
      <c r="B34" s="17">
        <f t="shared" si="0"/>
        <v>24</v>
      </c>
      <c r="C34" s="18">
        <f>IF(D34="","",Sheet4!K36*1000)</f>
        <v>9600.0000000000036</v>
      </c>
      <c r="D34" s="19">
        <f>IF(Sheet4!H36&lt;=F$6,"",Sheet4!H36)</f>
        <v>0.78873904894744218</v>
      </c>
      <c r="E34" s="19">
        <f>IF(D34&lt;&gt;"",Sheet4!M36,"")</f>
        <v>0.79562456733844755</v>
      </c>
      <c r="F34" s="20">
        <f>IF(D34&lt;&gt;"",Sheet4!O36,"")</f>
        <v>78.196987098839912</v>
      </c>
    </row>
    <row r="35" spans="2:6">
      <c r="B35" s="17">
        <f t="shared" si="0"/>
        <v>25</v>
      </c>
      <c r="C35" s="18">
        <f>IF(D35="","",Sheet4!K37*1000)</f>
        <v>10000.000000000004</v>
      </c>
      <c r="D35" s="19">
        <f>IF(Sheet4!H37&lt;=F$6,"",Sheet4!H37)</f>
        <v>0.78799776105121921</v>
      </c>
      <c r="E35" s="19">
        <f>IF(D35&lt;&gt;"",Sheet4!M37,"")</f>
        <v>0.79531949508695843</v>
      </c>
      <c r="F35" s="20">
        <f>IF(D35&lt;&gt;"",Sheet4!O37,"")</f>
        <v>78.240198915188145</v>
      </c>
    </row>
    <row r="36" spans="2:6">
      <c r="B36" s="17">
        <f t="shared" si="0"/>
        <v>26</v>
      </c>
      <c r="C36" s="18">
        <f>IF(D36="","",Sheet4!K38*1000)</f>
        <v>10400.000000000004</v>
      </c>
      <c r="D36" s="19">
        <f>IF(Sheet4!H38&lt;=F$6,"",Sheet4!H38)</f>
        <v>0.7872320856667514</v>
      </c>
      <c r="E36" s="19">
        <f>IF(D36&lt;&gt;"",Sheet4!M38,"")</f>
        <v>0.79500844087848888</v>
      </c>
      <c r="F36" s="20">
        <f>IF(D36&lt;&gt;"",Sheet4!O38,"")</f>
        <v>78.284614723818819</v>
      </c>
    </row>
    <row r="37" spans="2:6">
      <c r="B37" s="17">
        <f t="shared" si="0"/>
        <v>27</v>
      </c>
      <c r="C37" s="18">
        <f>IF(D37="","",Sheet4!K39*1000)</f>
        <v>10800.000000000004</v>
      </c>
      <c r="D37" s="19">
        <f>IF(Sheet4!H39&lt;=F$6,"",Sheet4!H39)</f>
        <v>0.78644045657688633</v>
      </c>
      <c r="E37" s="19">
        <f>IF(D37&lt;&gt;"",Sheet4!M39,"")</f>
        <v>0.79469110812657762</v>
      </c>
      <c r="F37" s="20">
        <f>IF(D37&lt;&gt;"",Sheet4!O39,"")</f>
        <v>78.330293750258974</v>
      </c>
    </row>
    <row r="38" spans="2:6">
      <c r="B38" s="17">
        <f t="shared" si="0"/>
        <v>28</v>
      </c>
      <c r="C38" s="18">
        <f>IF(D38="","",Sheet4!K40*1000)</f>
        <v>11200.000000000005</v>
      </c>
      <c r="D38" s="19">
        <f>IF(Sheet4!H40&lt;=F$6,"",Sheet4!H40)</f>
        <v>0.78562119868700808</v>
      </c>
      <c r="E38" s="19">
        <f>IF(D38&lt;&gt;"",Sheet4!M40,"")</f>
        <v>0.79436718278945018</v>
      </c>
      <c r="F38" s="20">
        <f>IF(D38&lt;&gt;"",Sheet4!O40,"")</f>
        <v>78.377299156440699</v>
      </c>
    </row>
    <row r="39" spans="2:6">
      <c r="B39" s="17">
        <f t="shared" si="0"/>
        <v>29</v>
      </c>
      <c r="C39" s="18">
        <f>IF(D39="","",Sheet4!K41*1000)</f>
        <v>11600.000000000005</v>
      </c>
      <c r="D39" s="19">
        <f>IF(Sheet4!H41&lt;=F$6,"",Sheet4!H41)</f>
        <v>0.7847725211683656</v>
      </c>
      <c r="E39" s="19">
        <f>IF(D39&lt;&gt;"",Sheet4!M41,"")</f>
        <v>0.79403633238872318</v>
      </c>
      <c r="F39" s="20">
        <f>IF(D39&lt;&gt;"",Sheet4!O41,"")</f>
        <v>78.425698353181787</v>
      </c>
    </row>
    <row r="40" spans="2:6">
      <c r="B40" s="17">
        <f t="shared" si="0"/>
        <v>30</v>
      </c>
      <c r="C40" s="18">
        <f>IF(D40="","",Sheet4!K42*1000)</f>
        <v>12000.000000000005</v>
      </c>
      <c r="D40" s="19">
        <f>IF(Sheet4!H42&lt;=F$6,"",Sheet4!H42)</f>
        <v>0.78389251029890605</v>
      </c>
      <c r="E40" s="19">
        <f>IF(D40&lt;&gt;"",Sheet4!M42,"")</f>
        <v>0.79369820498572918</v>
      </c>
      <c r="F40" s="20">
        <f>IF(D40&lt;&gt;"",Sheet4!O42,"")</f>
        <v>78.47556334062854</v>
      </c>
    </row>
    <row r="41" spans="2:6">
      <c r="B41" s="17">
        <f t="shared" si="0"/>
        <v>31</v>
      </c>
      <c r="C41" s="18">
        <f>IF(D41="","",Sheet4!K43*1000)</f>
        <v>12400.000000000005</v>
      </c>
      <c r="D41" s="19">
        <f>IF(Sheet4!H43&lt;=F$6,"",Sheet4!H43)</f>
        <v>0.78297912200618036</v>
      </c>
      <c r="E41" s="19">
        <f>IF(D41&lt;&gt;"",Sheet4!M43,"")</f>
        <v>0.79335242811542128</v>
      </c>
      <c r="F41" s="20">
        <f>IF(D41&lt;&gt;"",Sheet4!O43,"")</f>
        <v>78.526971079396191</v>
      </c>
    </row>
    <row r="42" spans="2:6">
      <c r="B42" s="17">
        <f t="shared" si="0"/>
        <v>32</v>
      </c>
      <c r="C42" s="18">
        <f>IF(D42="","",Sheet4!K44*1000)</f>
        <v>12800.000000000005</v>
      </c>
      <c r="D42" s="19">
        <f>IF(Sheet4!H44&lt;=F$6,"",Sheet4!H44)</f>
        <v>0.78203017411915976</v>
      </c>
      <c r="E42" s="19">
        <f>IF(D42&lt;&gt;"",Sheet4!M44,"")</f>
        <v>0.79299860767803809</v>
      </c>
      <c r="F42" s="20">
        <f>IF(D42&lt;&gt;"",Sheet4!O44,"")</f>
        <v>78.580003895430409</v>
      </c>
    </row>
    <row r="43" spans="2:6">
      <c r="B43" s="17">
        <f t="shared" si="0"/>
        <v>33</v>
      </c>
      <c r="C43" s="18">
        <f>IF(D43="","",Sheet4!K45*1000)</f>
        <v>13200.000000000007</v>
      </c>
      <c r="D43" s="19">
        <f>IF(Sheet4!H45&lt;=F$6,"",Sheet4!H45)</f>
        <v>0.78104333833733097</v>
      </c>
      <c r="E43" s="19">
        <f>IF(D43&lt;&gt;"",Sheet4!M45,"")</f>
        <v>0.79263632678892582</v>
      </c>
      <c r="F43" s="20">
        <f>IF(D43&lt;&gt;"",Sheet4!O45,"")</f>
        <v>78.634749921932809</v>
      </c>
    </row>
    <row r="44" spans="2:6">
      <c r="B44" s="17">
        <f t="shared" ref="B44:B80" si="1">IF(D44&lt;&gt;"",B43+1,"")</f>
        <v>34</v>
      </c>
      <c r="C44" s="18">
        <f>IF(D44="","",Sheet4!K46*1000)</f>
        <v>13600.000000000007</v>
      </c>
      <c r="D44" s="19">
        <f>IF(Sheet4!H46&lt;=F$6,"",Sheet4!H46)</f>
        <v>0.78001613192699715</v>
      </c>
      <c r="E44" s="19">
        <f>IF(D44&lt;&gt;"",Sheet4!M46,"")</f>
        <v>0.7922651445871044</v>
      </c>
      <c r="F44" s="20">
        <f>IF(D44&lt;&gt;"",Sheet4!O46,"")</f>
        <v>78.691303582049358</v>
      </c>
    </row>
    <row r="45" spans="2:6">
      <c r="B45" s="17">
        <f t="shared" si="1"/>
        <v>35</v>
      </c>
      <c r="C45" s="18">
        <f>IF(D45="","",Sheet4!K47*1000)</f>
        <v>14000.000000000007</v>
      </c>
      <c r="D45" s="19">
        <f>IF(Sheet4!H47&lt;=F$6,"",Sheet4!H47)</f>
        <v>0.7789459091548423</v>
      </c>
      <c r="E45" s="19">
        <f>IF(D45&lt;&gt;"",Sheet4!M47,"")</f>
        <v>0.79188459500332542</v>
      </c>
      <c r="F45" s="20">
        <f>IF(D45&lt;&gt;"",Sheet4!O47,"")</f>
        <v>78.749766116416168</v>
      </c>
    </row>
    <row r="46" spans="2:6">
      <c r="B46" s="17">
        <f t="shared" si="1"/>
        <v>36</v>
      </c>
      <c r="C46" s="18">
        <f>IF(D46="","",Sheet4!K48*1000)</f>
        <v>14400.000000000007</v>
      </c>
      <c r="D46" s="19">
        <f>IF(Sheet4!H48&lt;=F$6,"",Sheet4!H48)</f>
        <v>0.77782985246784353</v>
      </c>
      <c r="E46" s="19">
        <f>IF(D46&lt;&gt;"",Sheet4!M48,"")</f>
        <v>0.79149418548845085</v>
      </c>
      <c r="F46" s="20">
        <f>IF(D46&lt;&gt;"",Sheet4!O48,"")</f>
        <v>78.810246160098259</v>
      </c>
    </row>
    <row r="47" spans="2:6">
      <c r="B47" s="17">
        <f t="shared" si="1"/>
        <v>37</v>
      </c>
      <c r="C47" s="18">
        <f>IF(D47="","",Sheet4!K49*1000)</f>
        <v>14800.000000000007</v>
      </c>
      <c r="D47" s="19">
        <f>IF(Sheet4!H49&lt;=F$6,"",Sheet4!H49)</f>
        <v>0.77666496342487257</v>
      </c>
      <c r="E47" s="19">
        <f>IF(D47&lt;&gt;"",Sheet4!M49,"")</f>
        <v>0.79109339570294879</v>
      </c>
      <c r="F47" s="20">
        <f>IF(D47&lt;&gt;"",Sheet4!O49,"")</f>
        <v>78.872860373946708</v>
      </c>
    </row>
    <row r="48" spans="2:6">
      <c r="B48" s="17">
        <f t="shared" si="1"/>
        <v>38</v>
      </c>
      <c r="C48" s="18">
        <f>IF(D48="","",Sheet4!K50*1000)</f>
        <v>15200.000000000007</v>
      </c>
      <c r="D48" s="19">
        <f>IF(Sheet4!H50&lt;=F$6,"",Sheet4!H50)</f>
        <v>0.77544805337919298</v>
      </c>
      <c r="E48" s="19">
        <f>IF(D48&lt;&gt;"",Sheet4!M50,"")</f>
        <v>0.79068167616811302</v>
      </c>
      <c r="F48" s="20">
        <f>IF(D48&lt;&gt;"",Sheet4!O50,"")</f>
        <v>78.937734135946329</v>
      </c>
    </row>
    <row r="49" spans="2:6">
      <c r="B49" s="17">
        <f t="shared" si="1"/>
        <v>39</v>
      </c>
      <c r="C49" s="18">
        <f>IF(D49="","",Sheet4!K51*1000)</f>
        <v>15600.000000000009</v>
      </c>
      <c r="D49" s="19">
        <f>IF(Sheet4!H51&lt;=F$6,"",Sheet4!H51)</f>
        <v>0.77417573389964334</v>
      </c>
      <c r="E49" s="19">
        <f>IF(D49&lt;&gt;"",Sheet4!M51,"")</f>
        <v>0.7902584468791779</v>
      </c>
      <c r="F49" s="20">
        <f>IF(D49&lt;&gt;"",Sheet4!O51,"")</f>
        <v>79.00500229873353</v>
      </c>
    </row>
    <row r="50" spans="2:6">
      <c r="B50" s="17">
        <f t="shared" si="1"/>
        <v>40</v>
      </c>
      <c r="C50" s="18">
        <f>IF(D50="","",Sheet4!K52*1000)</f>
        <v>16000.000000000007</v>
      </c>
      <c r="D50" s="19">
        <f>IF(Sheet4!H52&lt;=F$6,"",Sheet4!H52)</f>
        <v>0.77284440690144196</v>
      </c>
      <c r="E50" s="19">
        <f>IF(D50&lt;&gt;"",Sheet4!M52,"")</f>
        <v>0.78982309587973454</v>
      </c>
      <c r="F50" s="20">
        <f>IF(D50&lt;&gt;"",Sheet4!O52,"")</f>
        <v>79.074810020139722</v>
      </c>
    </row>
    <row r="51" spans="2:6">
      <c r="B51" s="17">
        <f t="shared" si="1"/>
        <v>41</v>
      </c>
      <c r="C51" s="18">
        <f>IF(D51="","",Sheet4!K53*1000)</f>
        <v>16400.000000000007</v>
      </c>
      <c r="D51" s="19">
        <f>IF(Sheet4!H53&lt;=F$6,"",Sheet4!H53)</f>
        <v>0.77145025443190862</v>
      </c>
      <c r="E51" s="19">
        <f>IF(D51&lt;&gt;"",Sheet4!M53,"")</f>
        <v>0.78937497779564125</v>
      </c>
      <c r="F51" s="20">
        <f>IF(D51&lt;&gt;"",Sheet4!O53,"")</f>
        <v>79.147313674367254</v>
      </c>
    </row>
    <row r="52" spans="2:6">
      <c r="B52" s="17">
        <f t="shared" si="1"/>
        <v>42</v>
      </c>
      <c r="C52" s="18">
        <f>IF(D52="","",Sheet4!K54*1000)</f>
        <v>16800.000000000004</v>
      </c>
      <c r="D52" s="19">
        <f>IF(Sheet4!H54&lt;=F$6,"",Sheet4!H54)</f>
        <v>0.76998922802004799</v>
      </c>
      <c r="E52" s="19">
        <f>IF(D52&lt;&gt;"",Sheet4!M54,"")</f>
        <v>0.78891341232479384</v>
      </c>
      <c r="F52" s="20">
        <f>IF(D52&lt;&gt;"",Sheet4!O54,"")</f>
        <v>79.222681852237258</v>
      </c>
    </row>
    <row r="53" spans="2:6">
      <c r="B53" s="17">
        <f t="shared" si="1"/>
        <v>43</v>
      </c>
      <c r="C53" s="18">
        <f>IF(D53="","",Sheet4!K55*1000)</f>
        <v>17200.000000000004</v>
      </c>
      <c r="D53" s="19">
        <f>IF(Sheet4!H55&lt;=F$6,"",Sheet4!H55)</f>
        <v>0.76845703744735827</v>
      </c>
      <c r="E53" s="19">
        <f>IF(D53&lt;&gt;"",Sheet4!M55,"")</f>
        <v>0.78843768267648151</v>
      </c>
      <c r="F53" s="20">
        <f>IF(D53&lt;&gt;"",Sheet4!O55,"")</f>
        <v>79.301096459871189</v>
      </c>
    </row>
    <row r="54" spans="2:6">
      <c r="B54" s="17">
        <f t="shared" si="1"/>
        <v>44</v>
      </c>
      <c r="C54" s="18">
        <f>IF(D54="","",Sheet4!K56*1000)</f>
        <v>17600</v>
      </c>
      <c r="D54" s="19">
        <f>IF(Sheet4!H56&lt;=F$6,"",Sheet4!H56)</f>
        <v>0.76684913872669114</v>
      </c>
      <c r="E54" s="19">
        <f>IF(D54&lt;&gt;"",Sheet4!M56,"")</f>
        <v>0.78794703395035004</v>
      </c>
      <c r="F54" s="20">
        <f>IF(D54&lt;&gt;"",Sheet4!O56,"")</f>
        <v>79.382753926184066</v>
      </c>
    </row>
    <row r="55" spans="2:6">
      <c r="B55" s="17">
        <f t="shared" si="1"/>
        <v>45</v>
      </c>
      <c r="C55" s="18">
        <f>IF(D55="","",Sheet4!K57*1000)</f>
        <v>18000</v>
      </c>
      <c r="D55" s="19">
        <f>IF(Sheet4!H57&lt;=F$6,"",Sheet4!H57)</f>
        <v>0.76516072097942134</v>
      </c>
      <c r="E55" s="19">
        <f>IF(D55&lt;&gt;"",Sheet4!M57,"")</f>
        <v>0.78744067143988494</v>
      </c>
      <c r="F55" s="20">
        <f>IF(D55&lt;&gt;"",Sheet4!O57,"")</f>
        <v>79.467866530683409</v>
      </c>
    </row>
    <row r="56" spans="2:6">
      <c r="B56" s="17">
        <f t="shared" si="1"/>
        <v>46</v>
      </c>
      <c r="C56" s="18">
        <f>IF(D56="","",Sheet4!K58*1000)</f>
        <v>18400</v>
      </c>
      <c r="D56" s="19">
        <f>IF(Sheet4!H58&lt;=F$6,"",Sheet4!H58)</f>
        <v>0.76338669177171026</v>
      </c>
      <c r="E56" s="19">
        <f>IF(D56&lt;&gt;"",Sheet4!M58,"")</f>
        <v>0.78691775883840298</v>
      </c>
      <c r="F56" s="20">
        <f>IF(D56&lt;&gt;"",Sheet4!O58,"")</f>
        <v>79.556663864283564</v>
      </c>
    </row>
    <row r="57" spans="2:6">
      <c r="B57" s="17">
        <f t="shared" si="1"/>
        <v>47</v>
      </c>
      <c r="C57" s="18">
        <f>IF(D57="","",Sheet4!K59*1000)</f>
        <v>18799.999999999996</v>
      </c>
      <c r="D57" s="19">
        <f>IF(Sheet4!H59&lt;=F$6,"",Sheet4!H59)</f>
        <v>0.76152166029784674</v>
      </c>
      <c r="E57" s="19">
        <f>IF(D57&lt;&gt;"",Sheet4!M59,"")</f>
        <v>0.78637741631626357</v>
      </c>
      <c r="F57" s="20">
        <f>IF(D57&lt;&gt;"",Sheet4!O59,"")</f>
        <v>79.649394437159302</v>
      </c>
    </row>
    <row r="58" spans="2:6">
      <c r="B58" s="17">
        <f t="shared" si="1"/>
        <v>48</v>
      </c>
      <c r="C58" s="18">
        <f>IF(D58="","",Sheet4!K60*1000)</f>
        <v>19199.999999999996</v>
      </c>
      <c r="D58" s="19">
        <f>IF(Sheet4!H60&lt;=F$6,"",Sheet4!H60)</f>
        <v>0.75955991757019037</v>
      </c>
      <c r="E58" s="19">
        <f>IF(D58&lt;&gt;"",Sheet4!M60,"")</f>
        <v>0.78581871842572049</v>
      </c>
      <c r="F58" s="20">
        <f>IF(D58&lt;&gt;"",Sheet4!O60,"")</f>
        <v>79.746327449061639</v>
      </c>
    </row>
    <row r="59" spans="2:6">
      <c r="B59" s="17">
        <f t="shared" si="1"/>
        <v>49</v>
      </c>
      <c r="C59" s="18">
        <f>IF(D59="","",Sheet4!K61*1000)</f>
        <v>19599.999999999993</v>
      </c>
      <c r="D59" s="19">
        <f>IF(Sheet4!H61&lt;=F$6,"",Sheet4!H61)</f>
        <v>0.75749541247517138</v>
      </c>
      <c r="E59" s="19">
        <f>IF(D59&lt;&gt;"",Sheet4!M61,"")</f>
        <v>0.78524069177366851</v>
      </c>
      <c r="F59" s="20">
        <f>IF(D59&lt;&gt;"",Sheet4!O61,"")</f>
        <v>79.847754738983738</v>
      </c>
    </row>
    <row r="60" spans="2:6">
      <c r="B60" s="17">
        <f t="shared" si="1"/>
        <v>50</v>
      </c>
      <c r="C60" s="18">
        <f>IF(D60="","",Sheet4!K62*1000)</f>
        <v>19999.999999999993</v>
      </c>
      <c r="D60" s="19">
        <f>IF(Sheet4!H62&lt;=F$6,"",Sheet4!H62)</f>
        <v>0.75532172216241822</v>
      </c>
      <c r="E60" s="19">
        <f>IF(D60&lt;&gt;"",Sheet4!M62,"")</f>
        <v>0.78464231238144355</v>
      </c>
      <c r="F60" s="20">
        <f>IF(D60&lt;&gt;"",Sheet4!O62,"")</f>
        <v>79.95399293255241</v>
      </c>
    </row>
    <row r="61" spans="2:6">
      <c r="B61" s="17">
        <f t="shared" si="1"/>
        <v>51</v>
      </c>
      <c r="C61" s="18">
        <f>IF(D61="","",Sheet4!K63*1000)</f>
        <v>20399.999999999993</v>
      </c>
      <c r="D61" s="19">
        <f>IF(Sheet4!H63&lt;=F$6,"",Sheet4!H63)</f>
        <v>0.75303201472451908</v>
      </c>
      <c r="E61" s="19">
        <f>IF(D61&lt;&gt;"",Sheet4!M63,"")</f>
        <v>0.78402250262346462</v>
      </c>
      <c r="F61" s="20">
        <f>IF(D61&lt;&gt;"",Sheet4!O63,"")</f>
        <v>80.065385806968806</v>
      </c>
    </row>
    <row r="62" spans="2:6">
      <c r="B62" s="17">
        <f t="shared" si="1"/>
        <v>52</v>
      </c>
      <c r="C62" s="18">
        <f>IF(D62="","",Sheet4!K64*1000)</f>
        <v>20799.999999999989</v>
      </c>
      <c r="D62" s="19">
        <f>IF(Sheet4!H64&lt;=F$6,"",Sheet4!H64)</f>
        <v>0.75061900146489569</v>
      </c>
      <c r="E62" s="19">
        <f>IF(D62&lt;&gt;"",Sheet4!M64,"")</f>
        <v>0.78338012760118458</v>
      </c>
      <c r="F62" s="20">
        <f>IF(D62&lt;&gt;"",Sheet4!O64,"")</f>
        <v>80.182306894625427</v>
      </c>
    </row>
    <row r="63" spans="2:6">
      <c r="B63" s="17">
        <f t="shared" si="1"/>
        <v>53</v>
      </c>
      <c r="C63" s="18">
        <f>IF(D63="","",Sheet4!K65*1000)</f>
        <v>21199.999999999989</v>
      </c>
      <c r="D63" s="19">
        <f>IF(Sheet4!H65&lt;=F$6,"",Sheet4!H65)</f>
        <v>0.74807487520063853</v>
      </c>
      <c r="E63" s="19">
        <f>IF(D63&lt;&gt;"",Sheet4!M65,"")</f>
        <v>0.78271399076343851</v>
      </c>
      <c r="F63" s="20">
        <f>IF(D63&lt;&gt;"",Sheet4!O65,"")</f>
        <v>80.30516234752848</v>
      </c>
    </row>
    <row r="64" spans="2:6">
      <c r="B64" s="17">
        <f t="shared" si="1"/>
        <v>54</v>
      </c>
      <c r="C64" s="18">
        <f>IF(D64="","",Sheet4!K66*1000)</f>
        <v>21599.999999999985</v>
      </c>
      <c r="D64" s="19">
        <f>IF(Sheet4!H66&lt;=F$6,"",Sheet4!H66)</f>
        <v>0.74539122995464835</v>
      </c>
      <c r="E64" s="19">
        <f>IF(D64&lt;&gt;"",Sheet4!M66,"")</f>
        <v>0.78202282852623872</v>
      </c>
      <c r="F64" s="20">
        <f>IF(D64&lt;&gt;"",Sheet4!O66,"")</f>
        <v>80.43439408511945</v>
      </c>
    </row>
    <row r="65" spans="2:6">
      <c r="B65" s="17">
        <f t="shared" si="1"/>
        <v>55</v>
      </c>
      <c r="C65" s="18">
        <f>IF(D65="","",Sheet4!K67*1000)</f>
        <v>21999.999999999985</v>
      </c>
      <c r="D65" s="19">
        <f>IF(Sheet4!H67&lt;=F$6,"",Sheet4!H67)</f>
        <v>0.74255895599341004</v>
      </c>
      <c r="E65" s="19">
        <f>IF(D65&lt;&gt;"",Sheet4!M67,"")</f>
        <v>0.78130530357109651</v>
      </c>
      <c r="F65" s="20">
        <f>IF(D65&lt;&gt;"",Sheet4!O67,"")</f>
        <v>80.570483247666346</v>
      </c>
    </row>
    <row r="66" spans="2:6">
      <c r="B66" s="17">
        <f t="shared" si="1"/>
        <v>56</v>
      </c>
      <c r="C66" s="18">
        <f>IF(D66="","",Sheet4!K68*1000)</f>
        <v>22399.999999999985</v>
      </c>
      <c r="D66" s="19">
        <f>IF(Sheet4!H68&lt;=F$6,"",Sheet4!H68)</f>
        <v>0.73956810238456816</v>
      </c>
      <c r="E66" s="19">
        <f>IF(D66&lt;&gt;"",Sheet4!M68,"")</f>
        <v>0.78055999640705143</v>
      </c>
      <c r="F66" s="20">
        <f>IF(D66&lt;&gt;"",Sheet4!O68,"")</f>
        <v>80.713953975574839</v>
      </c>
    </row>
    <row r="67" spans="2:6">
      <c r="B67" s="17">
        <f t="shared" si="1"/>
        <v>57</v>
      </c>
      <c r="C67" s="18">
        <f>IF(D67="","",Sheet4!K69*1000)</f>
        <v>22799.999999999982</v>
      </c>
      <c r="D67" s="19">
        <f>IF(Sheet4!H69&lt;=F$6,"",Sheet4!H69)</f>
        <v>0.73640769698579822</v>
      </c>
      <c r="E67" s="19">
        <f>IF(D67&lt;&gt;"",Sheet4!M69,"")</f>
        <v>0.77978539466281893</v>
      </c>
      <c r="F67" s="20">
        <f>IF(D67&lt;&gt;"",Sheet4!O69,"")</f>
        <v>80.865377531012427</v>
      </c>
    </row>
    <row r="68" spans="2:6">
      <c r="B68" s="17">
        <f t="shared" si="1"/>
        <v>58</v>
      </c>
      <c r="C68" s="18">
        <f>IF(D68="","",Sheet4!K70*1000)</f>
        <v>23199.999999999982</v>
      </c>
      <c r="D68" s="19">
        <f>IF(Sheet4!H70&lt;=F$6,"",Sheet4!H70)</f>
        <v>0.73306551091735139</v>
      </c>
      <c r="E68" s="19">
        <f>IF(D68&lt;&gt;"",Sheet4!M70,"")</f>
        <v>0.77897987942582825</v>
      </c>
      <c r="F68" s="20">
        <f>IF(D68&lt;&gt;"",Sheet4!O70,"")</f>
        <v>81.025376771081369</v>
      </c>
    </row>
    <row r="69" spans="2:6">
      <c r="B69" s="17">
        <f t="shared" si="1"/>
        <v>59</v>
      </c>
      <c r="C69" s="18">
        <f>IF(D69="","",Sheet4!K71*1000)</f>
        <v>23599.999999999982</v>
      </c>
      <c r="D69" s="19">
        <f>IF(Sheet4!H71&lt;=F$6,"",Sheet4!H71)</f>
        <v>0.7295277509779825</v>
      </c>
      <c r="E69" s="19">
        <f>IF(D69&lt;&gt;"",Sheet4!M71,"")</f>
        <v>0.77814170775722069</v>
      </c>
      <c r="F69" s="20">
        <f>IF(D69&lt;&gt;"",Sheet4!O71,"")</f>
        <v>81.19463096990269</v>
      </c>
    </row>
    <row r="70" spans="2:6">
      <c r="B70" s="17">
        <f t="shared" si="1"/>
        <v>60</v>
      </c>
      <c r="C70" s="18">
        <f>IF(D70="","",Sheet4!K72*1000)</f>
        <v>23999.999999999978</v>
      </c>
      <c r="D70" s="19">
        <f>IF(Sheet4!H72&lt;=F$6,"",Sheet4!H72)</f>
        <v>0.72577865898241134</v>
      </c>
      <c r="E70" s="19">
        <f>IF(D70&lt;&gt;"",Sheet4!M72,"")</f>
        <v>0.77726899027764063</v>
      </c>
      <c r="F70" s="20">
        <f>IF(D70&lt;&gt;"",Sheet4!O72,"")</f>
        <v>81.373880968226402</v>
      </c>
    </row>
    <row r="71" spans="2:6">
      <c r="B71" s="17">
        <f t="shared" si="1"/>
        <v>61</v>
      </c>
      <c r="C71" s="18">
        <f>IF(D71="","",Sheet4!K73*1000)</f>
        <v>24399.999999999978</v>
      </c>
      <c r="D71" s="19">
        <f>IF(Sheet4!H73&lt;=F$6,"",Sheet4!H73)</f>
        <v>0.72179999146001084</v>
      </c>
      <c r="E71" s="19">
        <f>IF(D71&lt;&gt;"",Sheet4!M73,"")</f>
        <v>0.77635966242817123</v>
      </c>
      <c r="F71" s="20">
        <f>IF(D71&lt;&gt;"",Sheet4!O73,"")</f>
        <v>81.563934600522543</v>
      </c>
    </row>
    <row r="72" spans="2:6">
      <c r="B72" s="17">
        <f t="shared" si="1"/>
        <v>62</v>
      </c>
      <c r="C72" s="18">
        <f>IF(D72="","",Sheet4!K74*1000)</f>
        <v>24799.999999999975</v>
      </c>
      <c r="D72" s="19">
        <f>IF(Sheet4!H74&lt;=F$6,"",Sheet4!H74)</f>
        <v>0.71757034639788131</v>
      </c>
      <c r="E72" s="19">
        <f>IF(D72&lt;&gt;"",Sheet4!M74,"")</f>
        <v>0.77541144765348913</v>
      </c>
      <c r="F72" s="20">
        <f>IF(D72&lt;&gt;"",Sheet4!O74,"")</f>
        <v>81.765672306665465</v>
      </c>
    </row>
    <row r="73" spans="2:6">
      <c r="B73" s="17">
        <f t="shared" si="1"/>
        <v>63</v>
      </c>
      <c r="C73" s="18">
        <f>IF(D73="","",Sheet4!K75*1000)</f>
        <v>25199.999999999975</v>
      </c>
      <c r="D73" s="19">
        <f>IF(Sheet4!H75&lt;=F$6,"",Sheet4!H75)</f>
        <v>0.71306429561606111</v>
      </c>
      <c r="E73" s="19">
        <f>IF(D73&lt;&gt;"",Sheet4!M75,"")</f>
        <v>0.7744218103195617</v>
      </c>
      <c r="F73" s="20">
        <f>IF(D73&lt;&gt;"",Sheet4!O75,"")</f>
        <v>81.980052772360381</v>
      </c>
    </row>
    <row r="74" spans="2:6">
      <c r="B74" s="17">
        <f t="shared" si="1"/>
        <v>64</v>
      </c>
      <c r="C74" s="18">
        <f>IF(D74="","",Sheet4!K76*1000)</f>
        <v>25599.999999999975</v>
      </c>
      <c r="D74" s="19">
        <f>IF(Sheet4!H76&lt;=F$6,"",Sheet4!H76)</f>
        <v>0.70825127191619996</v>
      </c>
      <c r="E74" s="19">
        <f>IF(D74&lt;&gt;"",Sheet4!M76,"")</f>
        <v>0.77338789565700916</v>
      </c>
      <c r="F74" s="20">
        <f>IF(D74&lt;&gt;"",Sheet4!O76,"")</f>
        <v>82.208118351173127</v>
      </c>
    </row>
    <row r="75" spans="2:6">
      <c r="B75" s="17">
        <f t="shared" si="1"/>
        <v>65</v>
      </c>
      <c r="C75" s="18">
        <f>IF(D75="","",Sheet4!K77*1000)</f>
        <v>25999.999999999971</v>
      </c>
      <c r="D75" s="19">
        <f>IF(Sheet4!H77&lt;=F$6,"",Sheet4!H77)</f>
        <v>0.70309414956239147</v>
      </c>
      <c r="E75" s="19">
        <f>IF(D75&lt;&gt;"",Sheet4!M77,"")</f>
        <v>0.77230645340939974</v>
      </c>
      <c r="F75" s="20">
        <f>IF(D75&lt;&gt;"",Sheet4!O77,"")</f>
        <v>82.450999890217744</v>
      </c>
    </row>
    <row r="76" spans="2:6">
      <c r="B76" s="17">
        <f t="shared" si="1"/>
        <v>66</v>
      </c>
      <c r="C76" s="18">
        <f>IF(D76="","",Sheet4!K78*1000)</f>
        <v>26399.999999999971</v>
      </c>
      <c r="D76" s="19">
        <f>IF(Sheet4!H78&lt;=F$6,"",Sheet4!H78)</f>
        <v>0.69754744557988646</v>
      </c>
      <c r="E76" s="19">
        <f>IF(D76&lt;&gt;"",Sheet4!M78,"")</f>
        <v>0.77117374116955861</v>
      </c>
      <c r="F76" s="20">
        <f>IF(D76&lt;&gt;"",Sheet4!O78,"")</f>
        <v>82.709920396170318</v>
      </c>
    </row>
    <row r="77" spans="2:6">
      <c r="B77" s="17">
        <f t="shared" si="1"/>
        <v>67</v>
      </c>
      <c r="C77" s="18">
        <f>IF(D77="","",Sheet4!K79*1000)</f>
        <v>26799.999999999967</v>
      </c>
      <c r="D77" s="19">
        <f>IF(Sheet4!H79&lt;=F$6,"",Sheet4!H79)</f>
        <v>0.69155505921134708</v>
      </c>
      <c r="E77" s="19">
        <f>IF(D77&lt;&gt;"",Sheet4!M79,"")</f>
        <v>0.76998540263286885</v>
      </c>
      <c r="F77" s="20">
        <f>IF(D77&lt;&gt;"",Sheet4!O79,"")</f>
        <v>82.986196718463503</v>
      </c>
    </row>
    <row r="78" spans="2:6">
      <c r="B78" s="17">
        <f t="shared" si="1"/>
        <v>68</v>
      </c>
      <c r="C78" s="18">
        <f>IF(D78="","",Sheet4!K80*1000)</f>
        <v>27199.999999999967</v>
      </c>
      <c r="D78" s="19">
        <f>IF(Sheet4!H80&lt;=F$6,"",Sheet4!H80)</f>
        <v>0.68504746038609365</v>
      </c>
      <c r="E78" s="19">
        <f>IF(D78&lt;&gt;"",Sheet4!M80,"")</f>
        <v>0.76873631524688701</v>
      </c>
      <c r="F78" s="20">
        <f>IF(D78&lt;&gt;"",Sheet4!O80,"")</f>
        <v>83.281238066870401</v>
      </c>
    </row>
    <row r="79" spans="2:6">
      <c r="B79" s="17">
        <f t="shared" si="1"/>
        <v>69</v>
      </c>
      <c r="C79" s="18">
        <f>IF(D79="","",Sheet4!K81*1000)</f>
        <v>27599.999999999967</v>
      </c>
      <c r="D79" s="19">
        <f>IF(Sheet4!H81&lt;=F$6,"",Sheet4!H81)</f>
        <v>0.67793824014136805</v>
      </c>
      <c r="E79" s="19">
        <f>IF(D79&lt;&gt;"",Sheet4!M81,"")</f>
        <v>0.76742040111492293</v>
      </c>
      <c r="F79" s="20">
        <f>IF(D79&lt;&gt;"",Sheet4!O81,"")</f>
        <v>83.596539690110319</v>
      </c>
    </row>
    <row r="80" spans="2:6">
      <c r="B80" s="17">
        <f t="shared" si="1"/>
        <v>70</v>
      </c>
      <c r="C80" s="18">
        <f>IF(D80="","",Sheet4!K82*1000)</f>
        <v>27999.999999999964</v>
      </c>
      <c r="D80" s="19">
        <f>IF(Sheet4!H82&lt;=F$6,"",Sheet4!H82)</f>
        <v>0.67011995493305032</v>
      </c>
      <c r="E80" s="19">
        <f>IF(D80&lt;&gt;"",Sheet4!M82,"")</f>
        <v>0.76603039474089618</v>
      </c>
      <c r="F80" s="20">
        <f>IF(D80&lt;&gt;"",Sheet4!O82,"")</f>
        <v>83.933669385254859</v>
      </c>
    </row>
    <row r="81" spans="2:6">
      <c r="B81" s="8"/>
      <c r="C81" s="21" t="str">
        <f>IF(D81="","",Sheet4!K83*1000)</f>
        <v/>
      </c>
      <c r="D81" s="22"/>
      <c r="E81" s="22"/>
      <c r="F81" s="23"/>
    </row>
    <row r="82" spans="2:6">
      <c r="C82" s="2"/>
      <c r="D82" s="2"/>
      <c r="E82" s="2"/>
    </row>
    <row r="83" spans="2:6">
      <c r="C83" s="2"/>
      <c r="D83" s="2"/>
      <c r="E83" s="2"/>
    </row>
    <row r="84" spans="2:6">
      <c r="C84" s="2"/>
      <c r="D84" s="2"/>
      <c r="E84" s="2"/>
    </row>
    <row r="85" spans="2:6">
      <c r="C85" s="2"/>
      <c r="D85" s="2"/>
      <c r="E85" s="2"/>
    </row>
    <row r="86" spans="2:6">
      <c r="C86" s="2"/>
      <c r="D86" s="2"/>
      <c r="E86" s="2"/>
    </row>
    <row r="87" spans="2:6">
      <c r="C87" s="2"/>
      <c r="D87" s="2"/>
      <c r="E87" s="2"/>
    </row>
    <row r="88" spans="2:6">
      <c r="C88" s="2"/>
      <c r="D88" s="2"/>
      <c r="E88" s="2"/>
    </row>
    <row r="89" spans="2:6">
      <c r="C89" s="2"/>
      <c r="D89" s="2"/>
      <c r="E89" s="2"/>
    </row>
    <row r="90" spans="2:6">
      <c r="C90" s="2"/>
      <c r="D90" s="2"/>
      <c r="E90" s="2"/>
    </row>
    <row r="91" spans="2:6">
      <c r="C91" s="2"/>
      <c r="D91" s="2"/>
      <c r="E91" s="2"/>
    </row>
    <row r="92" spans="2:6">
      <c r="C92" s="2"/>
      <c r="D92" s="2"/>
      <c r="E92" s="2"/>
    </row>
    <row r="93" spans="2:6">
      <c r="C93" s="2"/>
      <c r="D93" s="2"/>
      <c r="E93" s="2"/>
    </row>
    <row r="94" spans="2:6">
      <c r="C94" s="2"/>
      <c r="D94" s="2"/>
      <c r="E94" s="2"/>
    </row>
    <row r="95" spans="2:6">
      <c r="C95" s="2"/>
      <c r="D95" s="2"/>
      <c r="E95" s="2"/>
    </row>
    <row r="96" spans="2:6">
      <c r="C96" s="2"/>
      <c r="D96" s="2"/>
      <c r="E96" s="2"/>
    </row>
    <row r="97" spans="3:5">
      <c r="C97" s="2"/>
      <c r="D97" s="2"/>
      <c r="E97" s="2"/>
    </row>
    <row r="98" spans="3:5">
      <c r="C98" s="2"/>
      <c r="D98" s="2"/>
      <c r="E98" s="2"/>
    </row>
    <row r="99" spans="3:5">
      <c r="C99" s="2"/>
      <c r="D99" s="2"/>
      <c r="E99" s="2"/>
    </row>
    <row r="100" spans="3:5">
      <c r="C100" s="2"/>
      <c r="D100" s="2"/>
      <c r="E100" s="2"/>
    </row>
    <row r="101" spans="3:5">
      <c r="C101" s="2"/>
      <c r="D101" s="2"/>
      <c r="E101" s="2"/>
    </row>
    <row r="102" spans="3:5">
      <c r="C102" s="2"/>
      <c r="D102" s="2"/>
      <c r="E102" s="2"/>
    </row>
    <row r="103" spans="3:5">
      <c r="C103" s="2"/>
      <c r="D103" s="2"/>
      <c r="E103" s="2"/>
    </row>
  </sheetData>
  <mergeCells count="5">
    <mergeCell ref="B2:F2"/>
    <mergeCell ref="B3:F3"/>
    <mergeCell ref="B4:E4"/>
    <mergeCell ref="B5:E5"/>
    <mergeCell ref="B9:E9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O110"/>
  <sheetViews>
    <sheetView workbookViewId="0">
      <selection activeCell="N13" sqref="N13"/>
    </sheetView>
  </sheetViews>
  <sheetFormatPr defaultRowHeight="14.4"/>
  <cols>
    <col min="4" max="4" width="24.33203125" customWidth="1"/>
    <col min="5" max="5" width="15.33203125" customWidth="1"/>
    <col min="6" max="6" width="19.33203125" customWidth="1"/>
    <col min="7" max="10" width="15.33203125" customWidth="1"/>
  </cols>
  <sheetData>
    <row r="6" spans="4:15">
      <c r="D6" t="s">
        <v>29</v>
      </c>
      <c r="E6" s="24">
        <f>Calculator!F7</f>
        <v>1400</v>
      </c>
    </row>
    <row r="7" spans="4:15">
      <c r="D7" t="s">
        <v>26</v>
      </c>
      <c r="E7" s="25">
        <f>Calculator!F4</f>
        <v>0.52700000000000002</v>
      </c>
    </row>
    <row r="8" spans="4:15">
      <c r="D8" t="s">
        <v>23</v>
      </c>
      <c r="E8">
        <f>Calculator!F5</f>
        <v>48</v>
      </c>
      <c r="F8" t="s">
        <v>20</v>
      </c>
    </row>
    <row r="9" spans="4:15">
      <c r="D9" t="s">
        <v>3</v>
      </c>
      <c r="E9">
        <f>E8*E7</f>
        <v>25.295999999999999</v>
      </c>
      <c r="F9" t="s">
        <v>20</v>
      </c>
    </row>
    <row r="10" spans="4:15">
      <c r="D10" t="s">
        <v>22</v>
      </c>
      <c r="E10">
        <v>120</v>
      </c>
    </row>
    <row r="11" spans="4:15">
      <c r="D11" t="s">
        <v>27</v>
      </c>
      <c r="E11">
        <f>E8/E10</f>
        <v>0.4</v>
      </c>
      <c r="F11" t="s">
        <v>19</v>
      </c>
    </row>
    <row r="12" spans="4:15">
      <c r="D12" t="s">
        <v>21</v>
      </c>
      <c r="E12" t="s">
        <v>0</v>
      </c>
      <c r="F12" t="s">
        <v>25</v>
      </c>
      <c r="G12" t="s">
        <v>5</v>
      </c>
      <c r="H12" t="s">
        <v>13</v>
      </c>
      <c r="I12" t="s">
        <v>14</v>
      </c>
      <c r="J12" t="s">
        <v>4</v>
      </c>
      <c r="K12" t="s">
        <v>11</v>
      </c>
      <c r="L12" t="s">
        <v>10</v>
      </c>
      <c r="M12" t="s">
        <v>1</v>
      </c>
      <c r="N12" t="s">
        <v>9</v>
      </c>
    </row>
    <row r="13" spans="4:15">
      <c r="D13">
        <v>1</v>
      </c>
      <c r="E13" s="25">
        <f>E7</f>
        <v>0.52700000000000002</v>
      </c>
      <c r="F13">
        <f>E8-Calculator!F9/1000</f>
        <v>47.58</v>
      </c>
      <c r="G13">
        <f>E13*F13</f>
        <v>25.074660000000002</v>
      </c>
      <c r="H13" s="1">
        <f t="shared" ref="H13:H44" si="0">-94.7613*E13^8+450.932*E13^7-901.175*E13^6+985.803*E13^5-644.997*E13^4+259.985*E13^3-64.505*E13^2+9.71706*E13</f>
        <v>0.80147569741768532</v>
      </c>
      <c r="I13">
        <f>E11</f>
        <v>0.4</v>
      </c>
      <c r="J13">
        <f t="shared" ref="J13:J44" si="1">H13*I13</f>
        <v>0.32059027896707415</v>
      </c>
      <c r="K13">
        <f>I13</f>
        <v>0.4</v>
      </c>
      <c r="L13">
        <f>J13</f>
        <v>0.32059027896707415</v>
      </c>
      <c r="M13" s="1">
        <f t="shared" ref="M13:M44" si="2">L13/K13</f>
        <v>0.80147569741768532</v>
      </c>
      <c r="N13">
        <f t="shared" ref="N13:N44" si="3">60.526*E13^4-163.16*E13^3+163.96*E13^2-83.438*E13+100</f>
        <v>82.352579915233974</v>
      </c>
      <c r="O13">
        <f t="shared" ref="O13:O44" si="4">N13-E$6/285</f>
        <v>77.440299213479591</v>
      </c>
    </row>
    <row r="14" spans="4:15">
      <c r="D14">
        <v>2</v>
      </c>
      <c r="E14" s="1">
        <f t="shared" ref="E14:E45" si="5">G14/F14</f>
        <v>0.52467294872897263</v>
      </c>
      <c r="F14">
        <f t="shared" ref="F14:F45" si="6">F13-I13</f>
        <v>47.18</v>
      </c>
      <c r="G14">
        <f t="shared" ref="G14:G45" si="7">G13-J13</f>
        <v>24.754069721032927</v>
      </c>
      <c r="H14" s="1">
        <f t="shared" si="0"/>
        <v>0.80103426868217653</v>
      </c>
      <c r="I14">
        <f t="shared" ref="I14:I45" si="8">I13</f>
        <v>0.4</v>
      </c>
      <c r="J14">
        <f t="shared" si="1"/>
        <v>0.32041370747287062</v>
      </c>
      <c r="K14">
        <f t="shared" ref="K14:K45" si="9">K13+I14</f>
        <v>0.8</v>
      </c>
      <c r="L14">
        <f t="shared" ref="L14:L45" si="10">L13+J14</f>
        <v>0.64100398643994483</v>
      </c>
      <c r="M14" s="1">
        <f t="shared" si="2"/>
        <v>0.80125498304993104</v>
      </c>
      <c r="N14">
        <f t="shared" si="3"/>
        <v>82.37852188928558</v>
      </c>
      <c r="O14">
        <f t="shared" si="4"/>
        <v>77.466241187531196</v>
      </c>
    </row>
    <row r="15" spans="4:15">
      <c r="D15">
        <f t="shared" ref="D15:D46" si="11">D14+1</f>
        <v>3</v>
      </c>
      <c r="E15" s="1">
        <f t="shared" si="5"/>
        <v>0.52230987630525982</v>
      </c>
      <c r="F15">
        <f t="shared" si="6"/>
        <v>46.78</v>
      </c>
      <c r="G15">
        <f t="shared" si="7"/>
        <v>24.433656013560057</v>
      </c>
      <c r="H15" s="1">
        <f t="shared" si="0"/>
        <v>0.80058595990584802</v>
      </c>
      <c r="I15">
        <f t="shared" si="8"/>
        <v>0.4</v>
      </c>
      <c r="J15">
        <f t="shared" si="1"/>
        <v>0.32023438396233922</v>
      </c>
      <c r="K15">
        <f t="shared" si="9"/>
        <v>1.2000000000000002</v>
      </c>
      <c r="L15">
        <f t="shared" si="10"/>
        <v>0.96123837040228399</v>
      </c>
      <c r="M15" s="1">
        <f t="shared" si="2"/>
        <v>0.80103197533523651</v>
      </c>
      <c r="N15">
        <f t="shared" si="3"/>
        <v>82.404944282651002</v>
      </c>
      <c r="O15">
        <f t="shared" si="4"/>
        <v>77.492663580896618</v>
      </c>
    </row>
    <row r="16" spans="4:15">
      <c r="D16">
        <f t="shared" si="11"/>
        <v>4</v>
      </c>
      <c r="E16" s="1">
        <f t="shared" si="5"/>
        <v>0.51990991008188259</v>
      </c>
      <c r="F16">
        <f t="shared" si="6"/>
        <v>46.38</v>
      </c>
      <c r="G16">
        <f t="shared" si="7"/>
        <v>24.113421629597717</v>
      </c>
      <c r="H16" s="1">
        <f t="shared" si="0"/>
        <v>0.80013044801108268</v>
      </c>
      <c r="I16">
        <f t="shared" si="8"/>
        <v>0.4</v>
      </c>
      <c r="J16">
        <f t="shared" si="1"/>
        <v>0.32005217920443307</v>
      </c>
      <c r="K16">
        <f t="shared" si="9"/>
        <v>1.6</v>
      </c>
      <c r="L16">
        <f t="shared" si="10"/>
        <v>1.2812905496067171</v>
      </c>
      <c r="M16" s="1">
        <f t="shared" si="2"/>
        <v>0.80080659350419814</v>
      </c>
      <c r="N16">
        <f t="shared" si="3"/>
        <v>82.431863483116075</v>
      </c>
      <c r="O16">
        <f t="shared" si="4"/>
        <v>77.519582781361692</v>
      </c>
    </row>
    <row r="17" spans="4:15">
      <c r="D17">
        <f t="shared" si="11"/>
        <v>5</v>
      </c>
      <c r="E17" s="1">
        <f t="shared" si="5"/>
        <v>0.51747214985631329</v>
      </c>
      <c r="F17">
        <f t="shared" si="6"/>
        <v>45.980000000000004</v>
      </c>
      <c r="G17">
        <f t="shared" si="7"/>
        <v>23.793369450393286</v>
      </c>
      <c r="H17" s="1">
        <f t="shared" si="0"/>
        <v>0.79966738733697618</v>
      </c>
      <c r="I17">
        <f t="shared" si="8"/>
        <v>0.4</v>
      </c>
      <c r="J17">
        <f t="shared" si="1"/>
        <v>0.3198669549347905</v>
      </c>
      <c r="K17">
        <f t="shared" si="9"/>
        <v>2</v>
      </c>
      <c r="L17">
        <f t="shared" si="10"/>
        <v>1.6011575045415076</v>
      </c>
      <c r="M17" s="1">
        <f t="shared" si="2"/>
        <v>0.80057875227075381</v>
      </c>
      <c r="N17">
        <f t="shared" si="3"/>
        <v>82.459296695386087</v>
      </c>
      <c r="O17">
        <f t="shared" si="4"/>
        <v>77.547015993631703</v>
      </c>
    </row>
    <row r="18" spans="4:15">
      <c r="D18">
        <f t="shared" si="11"/>
        <v>6</v>
      </c>
      <c r="E18" s="1">
        <f t="shared" si="5"/>
        <v>0.51499566685955445</v>
      </c>
      <c r="F18">
        <f t="shared" si="6"/>
        <v>45.580000000000005</v>
      </c>
      <c r="G18">
        <f t="shared" si="7"/>
        <v>23.473502495458494</v>
      </c>
      <c r="H18" s="1">
        <f t="shared" si="0"/>
        <v>0.79919640796108915</v>
      </c>
      <c r="I18">
        <f t="shared" si="8"/>
        <v>0.4</v>
      </c>
      <c r="J18">
        <f t="shared" si="1"/>
        <v>0.31967856318443566</v>
      </c>
      <c r="K18">
        <f t="shared" si="9"/>
        <v>2.4</v>
      </c>
      <c r="L18">
        <f t="shared" si="10"/>
        <v>1.9208360677259433</v>
      </c>
      <c r="M18" s="1">
        <f t="shared" si="2"/>
        <v>0.80034836155247635</v>
      </c>
      <c r="N18">
        <f t="shared" si="3"/>
        <v>82.487261992722438</v>
      </c>
      <c r="O18">
        <f t="shared" si="4"/>
        <v>77.574981290968054</v>
      </c>
    </row>
    <row r="19" spans="4:15">
      <c r="D19">
        <f t="shared" si="11"/>
        <v>7</v>
      </c>
      <c r="E19" s="1">
        <f t="shared" si="5"/>
        <v>0.51247950270637566</v>
      </c>
      <c r="F19">
        <f t="shared" si="6"/>
        <v>45.180000000000007</v>
      </c>
      <c r="G19">
        <f t="shared" si="7"/>
        <v>23.153823932274058</v>
      </c>
      <c r="H19" s="1">
        <f t="shared" si="0"/>
        <v>0.79871711389868061</v>
      </c>
      <c r="I19">
        <f t="shared" si="8"/>
        <v>0.4</v>
      </c>
      <c r="J19">
        <f t="shared" si="1"/>
        <v>0.31948684555947227</v>
      </c>
      <c r="K19">
        <f t="shared" si="9"/>
        <v>2.8</v>
      </c>
      <c r="L19">
        <f t="shared" si="10"/>
        <v>2.2403229132854157</v>
      </c>
      <c r="M19" s="1">
        <f t="shared" si="2"/>
        <v>0.80011532617336278</v>
      </c>
      <c r="N19">
        <f t="shared" si="3"/>
        <v>82.51577837241112</v>
      </c>
      <c r="O19">
        <f t="shared" si="4"/>
        <v>77.603497670656736</v>
      </c>
    </row>
    <row r="20" spans="4:15">
      <c r="D20">
        <f t="shared" si="11"/>
        <v>8</v>
      </c>
      <c r="E20" s="1">
        <f t="shared" si="5"/>
        <v>0.50992266830537258</v>
      </c>
      <c r="F20">
        <f t="shared" si="6"/>
        <v>44.780000000000008</v>
      </c>
      <c r="G20">
        <f t="shared" si="7"/>
        <v>22.834337086714587</v>
      </c>
      <c r="H20" s="1">
        <f t="shared" si="0"/>
        <v>0.79822908117176361</v>
      </c>
      <c r="I20">
        <f t="shared" si="8"/>
        <v>0.4</v>
      </c>
      <c r="J20">
        <f t="shared" si="1"/>
        <v>0.31929163246870546</v>
      </c>
      <c r="K20">
        <f t="shared" si="9"/>
        <v>3.1999999999999997</v>
      </c>
      <c r="L20">
        <f t="shared" si="10"/>
        <v>2.5596145457541213</v>
      </c>
      <c r="M20" s="1">
        <f t="shared" si="2"/>
        <v>0.79987954554816298</v>
      </c>
      <c r="N20">
        <f t="shared" si="3"/>
        <v>82.544865815383048</v>
      </c>
      <c r="O20">
        <f t="shared" si="4"/>
        <v>77.632585113628664</v>
      </c>
    </row>
    <row r="21" spans="4:15">
      <c r="D21">
        <f t="shared" si="11"/>
        <v>9</v>
      </c>
      <c r="E21" s="1">
        <f t="shared" si="5"/>
        <v>0.50732414272748705</v>
      </c>
      <c r="F21">
        <f t="shared" si="6"/>
        <v>44.38000000000001</v>
      </c>
      <c r="G21">
        <f t="shared" si="7"/>
        <v>22.515045454245882</v>
      </c>
      <c r="H21" s="1">
        <f t="shared" si="0"/>
        <v>0.79773185573910688</v>
      </c>
      <c r="I21">
        <f t="shared" si="8"/>
        <v>0.4</v>
      </c>
      <c r="J21">
        <f t="shared" si="1"/>
        <v>0.31909274229564277</v>
      </c>
      <c r="K21">
        <f t="shared" si="9"/>
        <v>3.5999999999999996</v>
      </c>
      <c r="L21">
        <f t="shared" si="10"/>
        <v>2.8787072880497639</v>
      </c>
      <c r="M21" s="1">
        <f t="shared" si="2"/>
        <v>0.7996409133471567</v>
      </c>
      <c r="N21">
        <f t="shared" si="3"/>
        <v>82.57454535033483</v>
      </c>
      <c r="O21">
        <f t="shared" si="4"/>
        <v>77.662264648580447</v>
      </c>
    </row>
    <row r="22" spans="4:15">
      <c r="D22">
        <f t="shared" si="11"/>
        <v>10</v>
      </c>
      <c r="E22" s="1">
        <f t="shared" si="5"/>
        <v>0.50468287203161066</v>
      </c>
      <c r="F22">
        <f t="shared" si="6"/>
        <v>43.980000000000011</v>
      </c>
      <c r="G22">
        <f t="shared" si="7"/>
        <v>22.195952711950241</v>
      </c>
      <c r="H22" s="1">
        <f t="shared" si="0"/>
        <v>0.79722495127843285</v>
      </c>
      <c r="I22">
        <f t="shared" si="8"/>
        <v>0.4</v>
      </c>
      <c r="J22">
        <f t="shared" si="1"/>
        <v>0.31888998051137318</v>
      </c>
      <c r="K22">
        <f t="shared" si="9"/>
        <v>3.9999999999999996</v>
      </c>
      <c r="L22">
        <f t="shared" si="10"/>
        <v>3.1975972685611369</v>
      </c>
      <c r="M22" s="1">
        <f t="shared" si="2"/>
        <v>0.79939931714028434</v>
      </c>
      <c r="N22">
        <f t="shared" si="3"/>
        <v>82.60483912273132</v>
      </c>
      <c r="O22">
        <f t="shared" si="4"/>
        <v>77.692558420976937</v>
      </c>
    </row>
    <row r="23" spans="4:15">
      <c r="D23">
        <f t="shared" si="11"/>
        <v>11</v>
      </c>
      <c r="E23" s="1">
        <f t="shared" si="5"/>
        <v>0.50199776804586649</v>
      </c>
      <c r="F23">
        <f t="shared" si="6"/>
        <v>43.580000000000013</v>
      </c>
      <c r="G23">
        <f t="shared" si="7"/>
        <v>21.877062731438869</v>
      </c>
      <c r="H23" s="1">
        <f t="shared" si="0"/>
        <v>0.7967078468114579</v>
      </c>
      <c r="I23">
        <f t="shared" si="8"/>
        <v>0.4</v>
      </c>
      <c r="J23">
        <f t="shared" si="1"/>
        <v>0.3186831387245832</v>
      </c>
      <c r="K23">
        <f t="shared" si="9"/>
        <v>4.3999999999999995</v>
      </c>
      <c r="L23">
        <f t="shared" si="10"/>
        <v>3.5162804072857199</v>
      </c>
      <c r="M23" s="1">
        <f t="shared" si="2"/>
        <v>0.79915463801948194</v>
      </c>
      <c r="N23">
        <f t="shared" si="3"/>
        <v>82.635770469106632</v>
      </c>
      <c r="O23">
        <f t="shared" si="4"/>
        <v>77.723489767352248</v>
      </c>
    </row>
    <row r="24" spans="4:15">
      <c r="D24">
        <f t="shared" si="11"/>
        <v>12</v>
      </c>
      <c r="E24" s="1">
        <f t="shared" si="5"/>
        <v>0.49926770710315604</v>
      </c>
      <c r="F24">
        <f t="shared" si="6"/>
        <v>43.180000000000014</v>
      </c>
      <c r="G24">
        <f t="shared" si="7"/>
        <v>21.558379592714285</v>
      </c>
      <c r="H24" s="1">
        <f t="shared" si="0"/>
        <v>0.79617998416209268</v>
      </c>
      <c r="I24">
        <f t="shared" si="8"/>
        <v>0.4</v>
      </c>
      <c r="J24">
        <f t="shared" si="1"/>
        <v>0.31847199366483708</v>
      </c>
      <c r="K24">
        <f t="shared" si="9"/>
        <v>4.8</v>
      </c>
      <c r="L24">
        <f t="shared" si="10"/>
        <v>3.8347524009505571</v>
      </c>
      <c r="M24" s="1">
        <f t="shared" si="2"/>
        <v>0.79890675019803281</v>
      </c>
      <c r="N24">
        <f t="shared" si="3"/>
        <v>82.667363997118059</v>
      </c>
      <c r="O24">
        <f t="shared" si="4"/>
        <v>77.755083295363676</v>
      </c>
    </row>
    <row r="25" spans="4:15">
      <c r="D25">
        <f t="shared" si="11"/>
        <v>13</v>
      </c>
      <c r="E25" s="1">
        <f t="shared" si="5"/>
        <v>0.49649152872953345</v>
      </c>
      <c r="F25">
        <f t="shared" si="6"/>
        <v>42.780000000000015</v>
      </c>
      <c r="G25">
        <f t="shared" si="7"/>
        <v>21.239907599049449</v>
      </c>
      <c r="H25" s="1">
        <f t="shared" si="0"/>
        <v>0.79564076523789318</v>
      </c>
      <c r="I25">
        <f t="shared" si="8"/>
        <v>0.4</v>
      </c>
      <c r="J25">
        <f t="shared" si="1"/>
        <v>0.31825630609515732</v>
      </c>
      <c r="K25">
        <f t="shared" si="9"/>
        <v>5.2</v>
      </c>
      <c r="L25">
        <f t="shared" si="10"/>
        <v>4.1530087070457142</v>
      </c>
      <c r="M25" s="1">
        <f t="shared" si="2"/>
        <v>0.79865552058571421</v>
      </c>
      <c r="N25">
        <f t="shared" si="3"/>
        <v>82.699645671851471</v>
      </c>
      <c r="O25">
        <f t="shared" si="4"/>
        <v>77.787364970097087</v>
      </c>
    </row>
    <row r="26" spans="4:15">
      <c r="D26">
        <f t="shared" si="11"/>
        <v>14</v>
      </c>
      <c r="E26" s="1">
        <f t="shared" si="5"/>
        <v>0.49366803428396139</v>
      </c>
      <c r="F26">
        <f t="shared" si="6"/>
        <v>42.380000000000017</v>
      </c>
      <c r="G26">
        <f t="shared" si="7"/>
        <v>20.921651292954291</v>
      </c>
      <c r="H26" s="1">
        <f t="shared" si="0"/>
        <v>0.79508954912450669</v>
      </c>
      <c r="I26">
        <f t="shared" si="8"/>
        <v>0.4</v>
      </c>
      <c r="J26">
        <f t="shared" si="1"/>
        <v>0.31803581964980271</v>
      </c>
      <c r="K26">
        <f t="shared" si="9"/>
        <v>5.6000000000000005</v>
      </c>
      <c r="L26">
        <f t="shared" si="10"/>
        <v>4.4710445266955166</v>
      </c>
      <c r="M26" s="1">
        <f t="shared" si="2"/>
        <v>0.79840080833848504</v>
      </c>
      <c r="N26">
        <f t="shared" si="3"/>
        <v>82.732642908922315</v>
      </c>
      <c r="O26">
        <f t="shared" si="4"/>
        <v>77.820362207167932</v>
      </c>
    </row>
    <row r="27" spans="4:15">
      <c r="D27">
        <f t="shared" si="11"/>
        <v>15</v>
      </c>
      <c r="E27" s="1">
        <f t="shared" si="5"/>
        <v>0.49079598554798659</v>
      </c>
      <c r="F27">
        <f t="shared" si="6"/>
        <v>41.980000000000018</v>
      </c>
      <c r="G27">
        <f t="shared" si="7"/>
        <v>20.603615473304487</v>
      </c>
      <c r="H27" s="1">
        <f t="shared" si="0"/>
        <v>0.79452564898237998</v>
      </c>
      <c r="I27">
        <f t="shared" si="8"/>
        <v>0.4</v>
      </c>
      <c r="J27">
        <f t="shared" si="1"/>
        <v>0.317810259592952</v>
      </c>
      <c r="K27">
        <f t="shared" si="9"/>
        <v>6.0000000000000009</v>
      </c>
      <c r="L27">
        <f t="shared" si="10"/>
        <v>4.7888547862884687</v>
      </c>
      <c r="M27" s="1">
        <f t="shared" si="2"/>
        <v>0.79814246438141134</v>
      </c>
      <c r="N27">
        <f t="shared" si="3"/>
        <v>82.766384674968975</v>
      </c>
      <c r="O27">
        <f t="shared" si="4"/>
        <v>77.854103973214592</v>
      </c>
    </row>
    <row r="28" spans="4:15">
      <c r="D28">
        <f t="shared" si="11"/>
        <v>16</v>
      </c>
      <c r="E28" s="1">
        <f t="shared" si="5"/>
        <v>0.48787410326386543</v>
      </c>
      <c r="F28">
        <f t="shared" si="6"/>
        <v>41.58000000000002</v>
      </c>
      <c r="G28">
        <f t="shared" si="7"/>
        <v>20.285805213711534</v>
      </c>
      <c r="H28" s="1">
        <f t="shared" si="0"/>
        <v>0.79394832873542143</v>
      </c>
      <c r="I28">
        <f t="shared" si="8"/>
        <v>0.4</v>
      </c>
      <c r="J28">
        <f t="shared" si="1"/>
        <v>0.31757933149416862</v>
      </c>
      <c r="K28">
        <f t="shared" si="9"/>
        <v>6.4000000000000012</v>
      </c>
      <c r="L28">
        <f t="shared" si="10"/>
        <v>5.1064341177826371</v>
      </c>
      <c r="M28" s="1">
        <f t="shared" si="2"/>
        <v>0.79788033090353694</v>
      </c>
      <c r="N28">
        <f t="shared" si="3"/>
        <v>82.800901596191494</v>
      </c>
      <c r="O28">
        <f t="shared" si="4"/>
        <v>77.888620894437111</v>
      </c>
    </row>
    <row r="29" spans="4:15">
      <c r="D29">
        <f t="shared" si="11"/>
        <v>17</v>
      </c>
      <c r="E29" s="1">
        <f t="shared" si="5"/>
        <v>0.48490106561965407</v>
      </c>
      <c r="F29">
        <f t="shared" si="6"/>
        <v>41.180000000000021</v>
      </c>
      <c r="G29">
        <f t="shared" si="7"/>
        <v>19.968225882217364</v>
      </c>
      <c r="H29" s="1">
        <f t="shared" si="0"/>
        <v>0.79335679954048288</v>
      </c>
      <c r="I29">
        <f t="shared" si="8"/>
        <v>0.4</v>
      </c>
      <c r="J29">
        <f t="shared" si="1"/>
        <v>0.31734271981619316</v>
      </c>
      <c r="K29">
        <f t="shared" si="9"/>
        <v>6.8000000000000016</v>
      </c>
      <c r="L29">
        <f t="shared" si="10"/>
        <v>5.4237768375988304</v>
      </c>
      <c r="M29" s="1">
        <f t="shared" si="2"/>
        <v>0.79761424082335719</v>
      </c>
      <c r="N29">
        <f t="shared" si="3"/>
        <v>82.836226075652021</v>
      </c>
      <c r="O29">
        <f t="shared" si="4"/>
        <v>77.923945373897638</v>
      </c>
    </row>
    <row r="30" spans="4:15">
      <c r="D30">
        <f t="shared" si="11"/>
        <v>18</v>
      </c>
      <c r="E30" s="1">
        <f t="shared" si="5"/>
        <v>0.48187550667977347</v>
      </c>
      <c r="F30">
        <f t="shared" si="6"/>
        <v>40.780000000000022</v>
      </c>
      <c r="G30">
        <f t="shared" si="7"/>
        <v>19.650883162401172</v>
      </c>
      <c r="H30" s="1">
        <f t="shared" si="0"/>
        <v>0.7927502160270441</v>
      </c>
      <c r="I30">
        <f t="shared" si="8"/>
        <v>0.4</v>
      </c>
      <c r="J30">
        <f t="shared" si="1"/>
        <v>0.31710008641081766</v>
      </c>
      <c r="K30">
        <f t="shared" si="9"/>
        <v>7.200000000000002</v>
      </c>
      <c r="L30">
        <f t="shared" si="10"/>
        <v>5.7408769240096484</v>
      </c>
      <c r="M30" s="1">
        <f t="shared" si="2"/>
        <v>0.79734401722356207</v>
      </c>
      <c r="N30">
        <f t="shared" si="3"/>
        <v>82.872392420121656</v>
      </c>
      <c r="O30">
        <f t="shared" si="4"/>
        <v>77.960111718367273</v>
      </c>
    </row>
    <row r="31" spans="4:15">
      <c r="D31">
        <f t="shared" si="11"/>
        <v>19</v>
      </c>
      <c r="E31" s="1">
        <f t="shared" si="5"/>
        <v>0.47879601475954292</v>
      </c>
      <c r="F31">
        <f t="shared" si="6"/>
        <v>40.380000000000024</v>
      </c>
      <c r="G31">
        <f t="shared" si="7"/>
        <v>19.333783075990354</v>
      </c>
      <c r="H31" s="1">
        <f t="shared" si="0"/>
        <v>0.79212767229634995</v>
      </c>
      <c r="I31">
        <f t="shared" si="8"/>
        <v>0.4</v>
      </c>
      <c r="J31">
        <f t="shared" si="1"/>
        <v>0.31685106891853998</v>
      </c>
      <c r="K31">
        <f t="shared" si="9"/>
        <v>7.6000000000000023</v>
      </c>
      <c r="L31">
        <f t="shared" si="10"/>
        <v>6.0577279929281884</v>
      </c>
      <c r="M31" s="1">
        <f t="shared" si="2"/>
        <v>0.79706947275370876</v>
      </c>
      <c r="N31">
        <f t="shared" si="3"/>
        <v>82.909436977335616</v>
      </c>
      <c r="O31">
        <f t="shared" si="4"/>
        <v>77.997156275581233</v>
      </c>
    </row>
    <row r="32" spans="4:15">
      <c r="D32">
        <f t="shared" si="11"/>
        <v>20</v>
      </c>
      <c r="E32" s="1">
        <f t="shared" si="5"/>
        <v>0.47566113074216615</v>
      </c>
      <c r="F32">
        <f t="shared" si="6"/>
        <v>39.980000000000025</v>
      </c>
      <c r="G32">
        <f t="shared" si="7"/>
        <v>19.016932007071816</v>
      </c>
      <c r="H32" s="1">
        <f t="shared" si="0"/>
        <v>0.79148819766955913</v>
      </c>
      <c r="I32">
        <f t="shared" si="8"/>
        <v>0.4</v>
      </c>
      <c r="J32">
        <f t="shared" si="1"/>
        <v>0.3165952790678237</v>
      </c>
      <c r="K32">
        <f t="shared" si="9"/>
        <v>8.0000000000000018</v>
      </c>
      <c r="L32">
        <f t="shared" si="10"/>
        <v>6.3743232719960119</v>
      </c>
      <c r="M32" s="1">
        <f t="shared" si="2"/>
        <v>0.79679040899950127</v>
      </c>
      <c r="N32">
        <f t="shared" si="3"/>
        <v>82.947398284602087</v>
      </c>
      <c r="O32">
        <f t="shared" si="4"/>
        <v>78.035117582847704</v>
      </c>
    </row>
    <row r="33" spans="4:15">
      <c r="D33">
        <f t="shared" si="11"/>
        <v>21</v>
      </c>
      <c r="E33" s="1">
        <f t="shared" si="5"/>
        <v>0.47246934633663418</v>
      </c>
      <c r="F33">
        <f t="shared" si="6"/>
        <v>39.580000000000027</v>
      </c>
      <c r="G33">
        <f t="shared" si="7"/>
        <v>18.700336728003993</v>
      </c>
      <c r="H33" s="1">
        <f t="shared" si="0"/>
        <v>0.79083075217475418</v>
      </c>
      <c r="I33">
        <f t="shared" si="8"/>
        <v>0.4</v>
      </c>
      <c r="J33">
        <f t="shared" si="1"/>
        <v>0.31633230086990172</v>
      </c>
      <c r="K33">
        <f t="shared" si="9"/>
        <v>8.4000000000000021</v>
      </c>
      <c r="L33">
        <f t="shared" si="10"/>
        <v>6.6906555728659134</v>
      </c>
      <c r="M33" s="1">
        <f t="shared" si="2"/>
        <v>0.79650661581737048</v>
      </c>
      <c r="N33">
        <f t="shared" si="3"/>
        <v>82.986317229803461</v>
      </c>
      <c r="O33">
        <f t="shared" si="4"/>
        <v>78.074036528049078</v>
      </c>
    </row>
    <row r="34" spans="4:15">
      <c r="D34">
        <f t="shared" si="11"/>
        <v>22</v>
      </c>
      <c r="E34" s="1">
        <f t="shared" si="5"/>
        <v>0.4692191022749892</v>
      </c>
      <c r="F34">
        <f t="shared" si="6"/>
        <v>39.180000000000028</v>
      </c>
      <c r="G34">
        <f t="shared" si="7"/>
        <v>18.384004427134091</v>
      </c>
      <c r="H34" s="1">
        <f t="shared" si="0"/>
        <v>0.79015422176340078</v>
      </c>
      <c r="I34">
        <f t="shared" si="8"/>
        <v>0.4</v>
      </c>
      <c r="J34">
        <f t="shared" si="1"/>
        <v>0.31606168870536033</v>
      </c>
      <c r="K34">
        <f t="shared" si="9"/>
        <v>8.8000000000000025</v>
      </c>
      <c r="L34">
        <f t="shared" si="10"/>
        <v>7.0067172615712741</v>
      </c>
      <c r="M34" s="1">
        <f t="shared" si="2"/>
        <v>0.79621787063309912</v>
      </c>
      <c r="N34">
        <f t="shared" si="3"/>
        <v>83.026237225931453</v>
      </c>
      <c r="O34">
        <f t="shared" si="4"/>
        <v>78.11395652417707</v>
      </c>
    </row>
    <row r="35" spans="4:15">
      <c r="D35">
        <f t="shared" si="11"/>
        <v>23</v>
      </c>
      <c r="E35" s="1">
        <f t="shared" si="5"/>
        <v>0.46590878644736244</v>
      </c>
      <c r="F35">
        <f t="shared" si="6"/>
        <v>38.78000000000003</v>
      </c>
      <c r="G35">
        <f t="shared" si="7"/>
        <v>18.06794273842873</v>
      </c>
      <c r="H35" s="1">
        <f t="shared" si="0"/>
        <v>0.7894574132471206</v>
      </c>
      <c r="I35">
        <f t="shared" si="8"/>
        <v>0.4</v>
      </c>
      <c r="J35">
        <f t="shared" si="1"/>
        <v>0.31578296529884825</v>
      </c>
      <c r="K35">
        <f t="shared" si="9"/>
        <v>9.2000000000000028</v>
      </c>
      <c r="L35">
        <f t="shared" si="10"/>
        <v>7.3225002268701225</v>
      </c>
      <c r="M35" s="1">
        <f t="shared" si="2"/>
        <v>0.79592393770327396</v>
      </c>
      <c r="N35">
        <f t="shared" si="3"/>
        <v>83.067204400411129</v>
      </c>
      <c r="O35">
        <f t="shared" si="4"/>
        <v>78.154923698656745</v>
      </c>
    </row>
    <row r="36" spans="4:15">
      <c r="D36">
        <f t="shared" si="11"/>
        <v>24</v>
      </c>
      <c r="E36" s="1">
        <f t="shared" si="5"/>
        <v>0.4625367319731597</v>
      </c>
      <c r="F36">
        <f t="shared" si="6"/>
        <v>38.380000000000031</v>
      </c>
      <c r="G36">
        <f t="shared" si="7"/>
        <v>17.752159773129883</v>
      </c>
      <c r="H36" s="1">
        <f t="shared" si="0"/>
        <v>0.78873904894744218</v>
      </c>
      <c r="I36">
        <f t="shared" si="8"/>
        <v>0.4</v>
      </c>
      <c r="J36">
        <f t="shared" si="1"/>
        <v>0.31549561957897687</v>
      </c>
      <c r="K36">
        <f t="shared" si="9"/>
        <v>9.6000000000000032</v>
      </c>
      <c r="L36">
        <f t="shared" si="10"/>
        <v>7.6379958464490993</v>
      </c>
      <c r="M36" s="1">
        <f t="shared" si="2"/>
        <v>0.79562456733844755</v>
      </c>
      <c r="N36">
        <f t="shared" si="3"/>
        <v>83.109267800594296</v>
      </c>
      <c r="O36">
        <f t="shared" si="4"/>
        <v>78.196987098839912</v>
      </c>
    </row>
    <row r="37" spans="4:15">
      <c r="D37">
        <f t="shared" si="11"/>
        <v>25</v>
      </c>
      <c r="E37" s="1">
        <f t="shared" si="5"/>
        <v>0.45910121520671121</v>
      </c>
      <c r="F37">
        <f t="shared" si="6"/>
        <v>37.980000000000032</v>
      </c>
      <c r="G37">
        <f t="shared" si="7"/>
        <v>17.436664153550907</v>
      </c>
      <c r="H37" s="1">
        <f t="shared" si="0"/>
        <v>0.78799776105121921</v>
      </c>
      <c r="I37">
        <f t="shared" si="8"/>
        <v>0.4</v>
      </c>
      <c r="J37">
        <f t="shared" si="1"/>
        <v>0.31519910442048771</v>
      </c>
      <c r="K37">
        <f t="shared" si="9"/>
        <v>10.000000000000004</v>
      </c>
      <c r="L37">
        <f t="shared" si="10"/>
        <v>7.9531949508695874</v>
      </c>
      <c r="M37" s="1">
        <f t="shared" si="2"/>
        <v>0.79531949508695843</v>
      </c>
      <c r="N37">
        <f t="shared" si="3"/>
        <v>83.152479616942529</v>
      </c>
      <c r="O37">
        <f t="shared" si="4"/>
        <v>78.240198915188145</v>
      </c>
    </row>
    <row r="38" spans="4:15">
      <c r="D38">
        <f t="shared" si="11"/>
        <v>26</v>
      </c>
      <c r="E38" s="1">
        <f t="shared" si="5"/>
        <v>0.45560045367563612</v>
      </c>
      <c r="F38">
        <f t="shared" si="6"/>
        <v>37.580000000000034</v>
      </c>
      <c r="G38">
        <f t="shared" si="7"/>
        <v>17.121465049130421</v>
      </c>
      <c r="H38" s="1">
        <f t="shared" si="0"/>
        <v>0.7872320856667514</v>
      </c>
      <c r="I38">
        <f t="shared" si="8"/>
        <v>0.4</v>
      </c>
      <c r="J38">
        <f t="shared" si="1"/>
        <v>0.31489283426670056</v>
      </c>
      <c r="K38">
        <f t="shared" si="9"/>
        <v>10.400000000000004</v>
      </c>
      <c r="L38">
        <f t="shared" si="10"/>
        <v>8.2680877851362879</v>
      </c>
      <c r="M38" s="1">
        <f t="shared" si="2"/>
        <v>0.79500844087848888</v>
      </c>
      <c r="N38">
        <f t="shared" si="3"/>
        <v>83.196895425573203</v>
      </c>
      <c r="O38">
        <f t="shared" si="4"/>
        <v>78.284614723818819</v>
      </c>
    </row>
    <row r="39" spans="4:15">
      <c r="D39">
        <f t="shared" si="11"/>
        <v>27</v>
      </c>
      <c r="E39" s="1">
        <f t="shared" si="5"/>
        <v>0.45203260395007272</v>
      </c>
      <c r="F39">
        <f t="shared" si="6"/>
        <v>37.180000000000035</v>
      </c>
      <c r="G39">
        <f t="shared" si="7"/>
        <v>16.806572214863721</v>
      </c>
      <c r="H39" s="1">
        <f t="shared" si="0"/>
        <v>0.78644045657688633</v>
      </c>
      <c r="I39">
        <f t="shared" si="8"/>
        <v>0.4</v>
      </c>
      <c r="J39">
        <f t="shared" si="1"/>
        <v>0.31457618263075454</v>
      </c>
      <c r="K39">
        <f t="shared" si="9"/>
        <v>10.800000000000004</v>
      </c>
      <c r="L39">
        <f t="shared" si="10"/>
        <v>8.5826639677670418</v>
      </c>
      <c r="M39" s="1">
        <f t="shared" si="2"/>
        <v>0.79469110812657762</v>
      </c>
      <c r="N39">
        <f t="shared" si="3"/>
        <v>83.242574452013358</v>
      </c>
      <c r="O39">
        <f t="shared" si="4"/>
        <v>78.330293750258974</v>
      </c>
    </row>
    <row r="40" spans="4:15">
      <c r="D40">
        <f t="shared" si="11"/>
        <v>28</v>
      </c>
      <c r="E40" s="1">
        <f t="shared" si="5"/>
        <v>0.44839575944080884</v>
      </c>
      <c r="F40">
        <f t="shared" si="6"/>
        <v>36.780000000000037</v>
      </c>
      <c r="G40">
        <f t="shared" si="7"/>
        <v>16.491996032232965</v>
      </c>
      <c r="H40" s="1">
        <f t="shared" si="0"/>
        <v>0.78562119868700808</v>
      </c>
      <c r="I40">
        <f t="shared" si="8"/>
        <v>0.4</v>
      </c>
      <c r="J40">
        <f t="shared" si="1"/>
        <v>0.31424847947480328</v>
      </c>
      <c r="K40">
        <f t="shared" si="9"/>
        <v>11.200000000000005</v>
      </c>
      <c r="L40">
        <f t="shared" si="10"/>
        <v>8.8969124472418457</v>
      </c>
      <c r="M40" s="1">
        <f t="shared" si="2"/>
        <v>0.79436718278945018</v>
      </c>
      <c r="N40">
        <f t="shared" si="3"/>
        <v>83.289579858195083</v>
      </c>
      <c r="O40">
        <f t="shared" si="4"/>
        <v>78.377299156440699</v>
      </c>
    </row>
    <row r="41" spans="4:15">
      <c r="D41">
        <f t="shared" si="11"/>
        <v>29</v>
      </c>
      <c r="E41" s="1">
        <f t="shared" si="5"/>
        <v>0.4446879481241931</v>
      </c>
      <c r="F41">
        <f t="shared" si="6"/>
        <v>36.380000000000038</v>
      </c>
      <c r="G41">
        <f t="shared" si="7"/>
        <v>16.177747552758163</v>
      </c>
      <c r="H41" s="1">
        <f t="shared" si="0"/>
        <v>0.7847725211683656</v>
      </c>
      <c r="I41">
        <f t="shared" si="8"/>
        <v>0.4</v>
      </c>
      <c r="J41">
        <f t="shared" si="1"/>
        <v>0.31390900846734626</v>
      </c>
      <c r="K41">
        <f t="shared" si="9"/>
        <v>11.600000000000005</v>
      </c>
      <c r="L41">
        <f t="shared" si="10"/>
        <v>9.2108214557091923</v>
      </c>
      <c r="M41" s="1">
        <f t="shared" si="2"/>
        <v>0.79403633238872318</v>
      </c>
      <c r="N41">
        <f t="shared" si="3"/>
        <v>83.33797905493617</v>
      </c>
      <c r="O41">
        <f t="shared" si="4"/>
        <v>78.425698353181787</v>
      </c>
    </row>
    <row r="42" spans="4:15">
      <c r="D42">
        <f t="shared" si="11"/>
        <v>30</v>
      </c>
      <c r="E42" s="1">
        <f t="shared" si="5"/>
        <v>0.4409071301915175</v>
      </c>
      <c r="F42">
        <f t="shared" si="6"/>
        <v>35.98000000000004</v>
      </c>
      <c r="G42">
        <f t="shared" si="7"/>
        <v>15.863838544290816</v>
      </c>
      <c r="H42" s="1">
        <f t="shared" si="0"/>
        <v>0.78389251029890605</v>
      </c>
      <c r="I42">
        <f t="shared" si="8"/>
        <v>0.4</v>
      </c>
      <c r="J42">
        <f t="shared" si="1"/>
        <v>0.31355700411956244</v>
      </c>
      <c r="K42">
        <f t="shared" si="9"/>
        <v>12.000000000000005</v>
      </c>
      <c r="L42">
        <f t="shared" si="10"/>
        <v>9.5243784598287551</v>
      </c>
      <c r="M42" s="1">
        <f t="shared" si="2"/>
        <v>0.79369820498572918</v>
      </c>
      <c r="N42">
        <f t="shared" si="3"/>
        <v>83.387844042382923</v>
      </c>
      <c r="O42">
        <f t="shared" si="4"/>
        <v>78.47556334062854</v>
      </c>
    </row>
    <row r="43" spans="4:15">
      <c r="D43">
        <f t="shared" si="11"/>
        <v>31</v>
      </c>
      <c r="E43" s="1">
        <f t="shared" si="5"/>
        <v>0.43705119562032702</v>
      </c>
      <c r="F43">
        <f t="shared" si="6"/>
        <v>35.580000000000041</v>
      </c>
      <c r="G43">
        <f t="shared" si="7"/>
        <v>15.550281540171254</v>
      </c>
      <c r="H43" s="1">
        <f t="shared" si="0"/>
        <v>0.78297912200618036</v>
      </c>
      <c r="I43">
        <f t="shared" si="8"/>
        <v>0.4</v>
      </c>
      <c r="J43">
        <f t="shared" si="1"/>
        <v>0.31319164880247219</v>
      </c>
      <c r="K43">
        <f t="shared" si="9"/>
        <v>12.400000000000006</v>
      </c>
      <c r="L43">
        <f t="shared" si="10"/>
        <v>9.8375701086312279</v>
      </c>
      <c r="M43" s="1">
        <f t="shared" si="2"/>
        <v>0.79335242811542128</v>
      </c>
      <c r="N43">
        <f t="shared" si="3"/>
        <v>83.439251781150574</v>
      </c>
      <c r="O43">
        <f t="shared" si="4"/>
        <v>78.526971079396191</v>
      </c>
    </row>
    <row r="44" spans="4:15">
      <c r="D44">
        <f t="shared" si="11"/>
        <v>32</v>
      </c>
      <c r="E44" s="1">
        <f t="shared" si="5"/>
        <v>0.43311796166483124</v>
      </c>
      <c r="F44">
        <f t="shared" si="6"/>
        <v>35.180000000000042</v>
      </c>
      <c r="G44">
        <f t="shared" si="7"/>
        <v>15.237089891368781</v>
      </c>
      <c r="H44" s="1">
        <f t="shared" si="0"/>
        <v>0.78203017411915976</v>
      </c>
      <c r="I44">
        <f t="shared" si="8"/>
        <v>0.4</v>
      </c>
      <c r="J44">
        <f t="shared" si="1"/>
        <v>0.31281206964766395</v>
      </c>
      <c r="K44">
        <f t="shared" si="9"/>
        <v>12.800000000000006</v>
      </c>
      <c r="L44">
        <f t="shared" si="10"/>
        <v>10.150382178278893</v>
      </c>
      <c r="M44" s="1">
        <f t="shared" si="2"/>
        <v>0.79299860767803809</v>
      </c>
      <c r="N44">
        <f t="shared" si="3"/>
        <v>83.492284597184792</v>
      </c>
      <c r="O44">
        <f t="shared" si="4"/>
        <v>78.580003895430409</v>
      </c>
    </row>
    <row r="45" spans="4:15">
      <c r="D45">
        <f t="shared" si="11"/>
        <v>33</v>
      </c>
      <c r="E45" s="1">
        <f t="shared" si="5"/>
        <v>0.4291051702622512</v>
      </c>
      <c r="F45">
        <f t="shared" si="6"/>
        <v>34.780000000000044</v>
      </c>
      <c r="G45">
        <f t="shared" si="7"/>
        <v>14.924277821721116</v>
      </c>
      <c r="H45" s="1">
        <f t="shared" ref="H45:H76" si="12">-94.7613*E45^8+450.932*E45^7-901.175*E45^6+985.803*E45^5-644.997*E45^4+259.985*E45^3-64.505*E45^2+9.71706*E45</f>
        <v>0.78104333833733097</v>
      </c>
      <c r="I45">
        <f t="shared" si="8"/>
        <v>0.4</v>
      </c>
      <c r="J45">
        <f t="shared" ref="J45:J76" si="13">H45*I45</f>
        <v>0.31241733533493243</v>
      </c>
      <c r="K45">
        <f t="shared" si="9"/>
        <v>13.200000000000006</v>
      </c>
      <c r="L45">
        <f t="shared" si="10"/>
        <v>10.462799513613826</v>
      </c>
      <c r="M45" s="1">
        <f t="shared" ref="M45:M76" si="14">L45/K45</f>
        <v>0.79263632678892582</v>
      </c>
      <c r="N45">
        <f t="shared" ref="N45:N76" si="15">60.526*E45^4-163.16*E45^3+163.96*E45^2-83.438*E45+100</f>
        <v>83.547030623687192</v>
      </c>
      <c r="O45">
        <f t="shared" ref="O45:O76" si="16">N45-E$6/285</f>
        <v>78.634749921932809</v>
      </c>
    </row>
    <row r="46" spans="4:15">
      <c r="D46">
        <f t="shared" si="11"/>
        <v>34</v>
      </c>
      <c r="E46" s="1">
        <f t="shared" ref="E46:E77" si="17">G46/F46</f>
        <v>0.42501048535154634</v>
      </c>
      <c r="F46">
        <f t="shared" ref="F46:F77" si="18">F45-I45</f>
        <v>34.380000000000045</v>
      </c>
      <c r="G46">
        <f t="shared" ref="G46:G77" si="19">G45-J45</f>
        <v>14.611860486386183</v>
      </c>
      <c r="H46" s="1">
        <f t="shared" si="12"/>
        <v>0.78001613192699715</v>
      </c>
      <c r="I46">
        <f t="shared" ref="I46:I77" si="20">I45</f>
        <v>0.4</v>
      </c>
      <c r="J46">
        <f t="shared" si="13"/>
        <v>0.31200645277079886</v>
      </c>
      <c r="K46">
        <f t="shared" ref="K46:K77" si="21">K45+I46</f>
        <v>13.600000000000007</v>
      </c>
      <c r="L46">
        <f t="shared" ref="L46:L77" si="22">L45+J46</f>
        <v>10.774805966384625</v>
      </c>
      <c r="M46" s="1">
        <f t="shared" si="14"/>
        <v>0.7922651445871044</v>
      </c>
      <c r="N46">
        <f t="shared" si="15"/>
        <v>83.603584283803741</v>
      </c>
      <c r="O46">
        <f t="shared" si="16"/>
        <v>78.691303582049358</v>
      </c>
    </row>
    <row r="47" spans="4:15">
      <c r="D47">
        <f t="shared" ref="D47:D78" si="23">D46+1</f>
        <v>35</v>
      </c>
      <c r="E47" s="1">
        <f t="shared" si="17"/>
        <v>0.42083149010051102</v>
      </c>
      <c r="F47">
        <f t="shared" si="18"/>
        <v>33.980000000000047</v>
      </c>
      <c r="G47">
        <f t="shared" si="19"/>
        <v>14.299854033615384</v>
      </c>
      <c r="H47" s="1">
        <f t="shared" si="12"/>
        <v>0.7789459091548423</v>
      </c>
      <c r="I47">
        <f t="shared" si="20"/>
        <v>0.4</v>
      </c>
      <c r="J47">
        <f t="shared" si="13"/>
        <v>0.31157836366193692</v>
      </c>
      <c r="K47">
        <f t="shared" si="21"/>
        <v>14.000000000000007</v>
      </c>
      <c r="L47">
        <f t="shared" si="22"/>
        <v>11.086384330046561</v>
      </c>
      <c r="M47" s="1">
        <f t="shared" si="14"/>
        <v>0.79188459500332542</v>
      </c>
      <c r="N47">
        <f t="shared" si="15"/>
        <v>83.662046818170552</v>
      </c>
      <c r="O47">
        <f t="shared" si="16"/>
        <v>78.749766116416168</v>
      </c>
    </row>
    <row r="48" spans="4:15">
      <c r="D48">
        <f t="shared" si="23"/>
        <v>36</v>
      </c>
      <c r="E48" s="1">
        <f t="shared" si="17"/>
        <v>0.416565684036731</v>
      </c>
      <c r="F48">
        <f t="shared" si="18"/>
        <v>33.580000000000048</v>
      </c>
      <c r="G48">
        <f t="shared" si="19"/>
        <v>13.988275669953447</v>
      </c>
      <c r="H48" s="1">
        <f t="shared" si="12"/>
        <v>0.77782985246784353</v>
      </c>
      <c r="I48">
        <f t="shared" si="20"/>
        <v>0.4</v>
      </c>
      <c r="J48">
        <f t="shared" si="13"/>
        <v>0.31113194098713742</v>
      </c>
      <c r="K48">
        <f t="shared" si="21"/>
        <v>14.400000000000007</v>
      </c>
      <c r="L48">
        <f t="shared" si="22"/>
        <v>11.397516271033698</v>
      </c>
      <c r="M48" s="1">
        <f t="shared" si="14"/>
        <v>0.79149418548845085</v>
      </c>
      <c r="N48">
        <f t="shared" si="15"/>
        <v>83.722526861852643</v>
      </c>
      <c r="O48">
        <f t="shared" si="16"/>
        <v>78.810246160098259</v>
      </c>
    </row>
    <row r="49" spans="4:15">
      <c r="D49">
        <f t="shared" si="23"/>
        <v>37</v>
      </c>
      <c r="E49" s="1">
        <f t="shared" si="17"/>
        <v>0.41221048007734451</v>
      </c>
      <c r="F49">
        <f t="shared" si="18"/>
        <v>33.180000000000049</v>
      </c>
      <c r="G49">
        <f t="shared" si="19"/>
        <v>13.67714372896631</v>
      </c>
      <c r="H49" s="1">
        <f t="shared" si="12"/>
        <v>0.77666496342487257</v>
      </c>
      <c r="I49">
        <f t="shared" si="20"/>
        <v>0.4</v>
      </c>
      <c r="J49">
        <f t="shared" si="13"/>
        <v>0.31066598536994905</v>
      </c>
      <c r="K49">
        <f t="shared" si="21"/>
        <v>14.800000000000008</v>
      </c>
      <c r="L49">
        <f t="shared" si="22"/>
        <v>11.708182256403648</v>
      </c>
      <c r="M49" s="1">
        <f t="shared" si="14"/>
        <v>0.79109339570294879</v>
      </c>
      <c r="N49">
        <f t="shared" si="15"/>
        <v>83.785141075701091</v>
      </c>
      <c r="O49">
        <f t="shared" si="16"/>
        <v>78.872860373946708</v>
      </c>
    </row>
    <row r="50" spans="4:15">
      <c r="D50">
        <f t="shared" si="23"/>
        <v>38</v>
      </c>
      <c r="E50" s="1">
        <f t="shared" si="17"/>
        <v>0.4077632014519933</v>
      </c>
      <c r="F50">
        <f t="shared" si="18"/>
        <v>32.780000000000051</v>
      </c>
      <c r="G50">
        <f t="shared" si="19"/>
        <v>13.366477743596361</v>
      </c>
      <c r="H50" s="1">
        <f t="shared" si="12"/>
        <v>0.77544805337919298</v>
      </c>
      <c r="I50">
        <f t="shared" si="20"/>
        <v>0.4</v>
      </c>
      <c r="J50">
        <f t="shared" si="13"/>
        <v>0.31017922135167719</v>
      </c>
      <c r="K50">
        <f t="shared" si="21"/>
        <v>15.200000000000008</v>
      </c>
      <c r="L50">
        <f t="shared" si="22"/>
        <v>12.018361477755324</v>
      </c>
      <c r="M50" s="1">
        <f t="shared" si="14"/>
        <v>0.79068167616811302</v>
      </c>
      <c r="N50">
        <f t="shared" si="15"/>
        <v>83.850014837700712</v>
      </c>
      <c r="O50">
        <f t="shared" si="16"/>
        <v>78.937734135946329</v>
      </c>
    </row>
    <row r="51" spans="4:15">
      <c r="D51">
        <f t="shared" si="23"/>
        <v>39</v>
      </c>
      <c r="E51" s="1">
        <f t="shared" si="17"/>
        <v>0.40322107851280614</v>
      </c>
      <c r="F51">
        <f t="shared" si="18"/>
        <v>32.380000000000052</v>
      </c>
      <c r="G51">
        <f t="shared" si="19"/>
        <v>13.056298522244685</v>
      </c>
      <c r="H51" s="1">
        <f t="shared" si="12"/>
        <v>0.77417573389964334</v>
      </c>
      <c r="I51">
        <f t="shared" si="20"/>
        <v>0.4</v>
      </c>
      <c r="J51">
        <f t="shared" si="13"/>
        <v>0.30967029355985737</v>
      </c>
      <c r="K51">
        <f t="shared" si="21"/>
        <v>15.600000000000009</v>
      </c>
      <c r="L51">
        <f t="shared" si="22"/>
        <v>12.328031771315182</v>
      </c>
      <c r="M51" s="1">
        <f t="shared" si="14"/>
        <v>0.7902584468791779</v>
      </c>
      <c r="N51">
        <f t="shared" si="15"/>
        <v>83.917283000487913</v>
      </c>
      <c r="O51">
        <f t="shared" si="16"/>
        <v>79.00500229873353</v>
      </c>
    </row>
    <row r="52" spans="4:15">
      <c r="D52">
        <f t="shared" si="23"/>
        <v>40</v>
      </c>
      <c r="E52" s="1">
        <f t="shared" si="17"/>
        <v>0.39858124542479068</v>
      </c>
      <c r="F52">
        <f t="shared" si="18"/>
        <v>31.980000000000054</v>
      </c>
      <c r="G52">
        <f t="shared" si="19"/>
        <v>12.746628228684827</v>
      </c>
      <c r="H52" s="1">
        <f t="shared" si="12"/>
        <v>0.77284440690144196</v>
      </c>
      <c r="I52">
        <f t="shared" si="20"/>
        <v>0.4</v>
      </c>
      <c r="J52">
        <f t="shared" si="13"/>
        <v>0.30913776276057681</v>
      </c>
      <c r="K52">
        <f t="shared" si="21"/>
        <v>16.000000000000007</v>
      </c>
      <c r="L52">
        <f t="shared" si="22"/>
        <v>12.637169534075758</v>
      </c>
      <c r="M52" s="1">
        <f t="shared" si="14"/>
        <v>0.78982309587973454</v>
      </c>
      <c r="N52">
        <f t="shared" si="15"/>
        <v>83.987090721894106</v>
      </c>
      <c r="O52">
        <f t="shared" si="16"/>
        <v>79.074810020139722</v>
      </c>
    </row>
    <row r="53" spans="4:15">
      <c r="D53">
        <f t="shared" si="23"/>
        <v>41</v>
      </c>
      <c r="E53" s="1">
        <f t="shared" si="17"/>
        <v>0.3938407367297096</v>
      </c>
      <c r="F53">
        <f t="shared" si="18"/>
        <v>31.580000000000055</v>
      </c>
      <c r="G53">
        <f t="shared" si="19"/>
        <v>12.437490465924251</v>
      </c>
      <c r="H53" s="1">
        <f t="shared" si="12"/>
        <v>0.77145025443190862</v>
      </c>
      <c r="I53">
        <f t="shared" si="20"/>
        <v>0.4</v>
      </c>
      <c r="J53">
        <f t="shared" si="13"/>
        <v>0.30858010177276346</v>
      </c>
      <c r="K53">
        <f t="shared" si="21"/>
        <v>16.400000000000006</v>
      </c>
      <c r="L53">
        <f t="shared" si="22"/>
        <v>12.945749635848522</v>
      </c>
      <c r="M53" s="1">
        <f t="shared" si="14"/>
        <v>0.78937497779564125</v>
      </c>
      <c r="N53">
        <f t="shared" si="15"/>
        <v>84.059594376121638</v>
      </c>
      <c r="O53">
        <f t="shared" si="16"/>
        <v>79.147313674367254</v>
      </c>
    </row>
    <row r="54" spans="4:15">
      <c r="D54">
        <f t="shared" si="23"/>
        <v>42</v>
      </c>
      <c r="E54" s="1">
        <f t="shared" si="17"/>
        <v>0.38899648377650625</v>
      </c>
      <c r="F54">
        <f t="shared" si="18"/>
        <v>31.180000000000057</v>
      </c>
      <c r="G54">
        <f t="shared" si="19"/>
        <v>12.128910364151487</v>
      </c>
      <c r="H54" s="1">
        <f t="shared" si="12"/>
        <v>0.76998922802004799</v>
      </c>
      <c r="I54">
        <f t="shared" si="20"/>
        <v>0.4</v>
      </c>
      <c r="J54">
        <f t="shared" si="13"/>
        <v>0.30799569120801923</v>
      </c>
      <c r="K54">
        <f t="shared" si="21"/>
        <v>16.800000000000004</v>
      </c>
      <c r="L54">
        <f t="shared" si="22"/>
        <v>13.25374532705654</v>
      </c>
      <c r="M54" s="1">
        <f t="shared" si="14"/>
        <v>0.78891341232479384</v>
      </c>
      <c r="N54">
        <f t="shared" si="15"/>
        <v>84.134962553991642</v>
      </c>
      <c r="O54">
        <f t="shared" si="16"/>
        <v>79.222681852237258</v>
      </c>
    </row>
    <row r="55" spans="4:15">
      <c r="D55">
        <f t="shared" si="23"/>
        <v>43</v>
      </c>
      <c r="E55" s="1">
        <f t="shared" si="17"/>
        <v>0.38404531101180783</v>
      </c>
      <c r="F55">
        <f t="shared" si="18"/>
        <v>30.780000000000058</v>
      </c>
      <c r="G55">
        <f t="shared" si="19"/>
        <v>11.820914672943468</v>
      </c>
      <c r="H55" s="1">
        <f t="shared" si="12"/>
        <v>0.76845703744735827</v>
      </c>
      <c r="I55">
        <f t="shared" si="20"/>
        <v>0.4</v>
      </c>
      <c r="J55">
        <f t="shared" si="13"/>
        <v>0.30738281497894332</v>
      </c>
      <c r="K55">
        <f t="shared" si="21"/>
        <v>17.200000000000003</v>
      </c>
      <c r="L55">
        <f t="shared" si="22"/>
        <v>13.561128142035484</v>
      </c>
      <c r="M55" s="1">
        <f t="shared" si="14"/>
        <v>0.78843768267648151</v>
      </c>
      <c r="N55">
        <f t="shared" si="15"/>
        <v>84.213377161625573</v>
      </c>
      <c r="O55">
        <f t="shared" si="16"/>
        <v>79.301096459871189</v>
      </c>
    </row>
    <row r="56" spans="4:15">
      <c r="D56">
        <f t="shared" si="23"/>
        <v>44</v>
      </c>
      <c r="E56" s="1">
        <f t="shared" si="17"/>
        <v>0.37898393212523046</v>
      </c>
      <c r="F56">
        <f t="shared" si="18"/>
        <v>30.380000000000059</v>
      </c>
      <c r="G56">
        <f t="shared" si="19"/>
        <v>11.513531857964525</v>
      </c>
      <c r="H56" s="1">
        <f t="shared" si="12"/>
        <v>0.76684913872669114</v>
      </c>
      <c r="I56">
        <f t="shared" si="20"/>
        <v>0.4</v>
      </c>
      <c r="J56">
        <f t="shared" si="13"/>
        <v>0.3067396554906765</v>
      </c>
      <c r="K56">
        <f t="shared" si="21"/>
        <v>17.600000000000001</v>
      </c>
      <c r="L56">
        <f t="shared" si="22"/>
        <v>13.867867797526161</v>
      </c>
      <c r="M56" s="1">
        <f t="shared" si="14"/>
        <v>0.78794703395035004</v>
      </c>
      <c r="N56">
        <f t="shared" si="15"/>
        <v>84.295034627938449</v>
      </c>
      <c r="O56">
        <f t="shared" si="16"/>
        <v>79.382753926184066</v>
      </c>
    </row>
    <row r="57" spans="4:15">
      <c r="D57">
        <f t="shared" si="23"/>
        <v>45</v>
      </c>
      <c r="E57" s="1">
        <f t="shared" si="17"/>
        <v>0.37380894604649184</v>
      </c>
      <c r="F57">
        <f t="shared" si="18"/>
        <v>29.980000000000061</v>
      </c>
      <c r="G57">
        <f t="shared" si="19"/>
        <v>11.206792202473848</v>
      </c>
      <c r="H57" s="1">
        <f t="shared" si="12"/>
        <v>0.76516072097942134</v>
      </c>
      <c r="I57">
        <f t="shared" si="20"/>
        <v>0.4</v>
      </c>
      <c r="J57">
        <f t="shared" si="13"/>
        <v>0.30606428839176858</v>
      </c>
      <c r="K57">
        <f t="shared" si="21"/>
        <v>18</v>
      </c>
      <c r="L57">
        <f t="shared" si="22"/>
        <v>14.173932085917929</v>
      </c>
      <c r="M57" s="1">
        <f t="shared" si="14"/>
        <v>0.78744067143988494</v>
      </c>
      <c r="N57">
        <f t="shared" si="15"/>
        <v>84.380147232437793</v>
      </c>
      <c r="O57">
        <f t="shared" si="16"/>
        <v>79.467866530683409</v>
      </c>
    </row>
    <row r="58" spans="4:15">
      <c r="D58">
        <f t="shared" si="23"/>
        <v>46</v>
      </c>
      <c r="E58" s="1">
        <f t="shared" si="17"/>
        <v>0.36851683279520137</v>
      </c>
      <c r="F58">
        <f t="shared" si="18"/>
        <v>29.580000000000062</v>
      </c>
      <c r="G58">
        <f t="shared" si="19"/>
        <v>10.900727914082079</v>
      </c>
      <c r="H58" s="1">
        <f t="shared" si="12"/>
        <v>0.76338669177171026</v>
      </c>
      <c r="I58">
        <f t="shared" si="20"/>
        <v>0.4</v>
      </c>
      <c r="J58">
        <f t="shared" si="13"/>
        <v>0.3053546767086841</v>
      </c>
      <c r="K58">
        <f t="shared" si="21"/>
        <v>18.399999999999999</v>
      </c>
      <c r="L58">
        <f t="shared" si="22"/>
        <v>14.479286762626614</v>
      </c>
      <c r="M58" s="1">
        <f t="shared" si="14"/>
        <v>0.78691775883840298</v>
      </c>
      <c r="N58">
        <f t="shared" si="15"/>
        <v>84.468944566037948</v>
      </c>
      <c r="O58">
        <f t="shared" si="16"/>
        <v>79.556663864283564</v>
      </c>
    </row>
    <row r="59" spans="4:15">
      <c r="D59">
        <f t="shared" si="23"/>
        <v>47</v>
      </c>
      <c r="E59" s="1">
        <f t="shared" si="17"/>
        <v>0.3631039491903143</v>
      </c>
      <c r="F59">
        <f t="shared" si="18"/>
        <v>29.180000000000064</v>
      </c>
      <c r="G59">
        <f t="shared" si="19"/>
        <v>10.595373237373394</v>
      </c>
      <c r="H59" s="1">
        <f t="shared" si="12"/>
        <v>0.76152166029784674</v>
      </c>
      <c r="I59">
        <f t="shared" si="20"/>
        <v>0.4</v>
      </c>
      <c r="J59">
        <f t="shared" si="13"/>
        <v>0.30460866411913873</v>
      </c>
      <c r="K59">
        <f t="shared" si="21"/>
        <v>18.799999999999997</v>
      </c>
      <c r="L59">
        <f t="shared" si="22"/>
        <v>14.783895426745753</v>
      </c>
      <c r="M59" s="1">
        <f t="shared" si="14"/>
        <v>0.78637741631626357</v>
      </c>
      <c r="N59">
        <f t="shared" si="15"/>
        <v>84.561675138913685</v>
      </c>
      <c r="O59">
        <f t="shared" si="16"/>
        <v>79.649394437159302</v>
      </c>
    </row>
    <row r="60" spans="4:15">
      <c r="D60">
        <f t="shared" si="23"/>
        <v>48</v>
      </c>
      <c r="E60" s="1">
        <f t="shared" si="17"/>
        <v>0.35756652443551884</v>
      </c>
      <c r="F60">
        <f t="shared" si="18"/>
        <v>28.780000000000065</v>
      </c>
      <c r="G60">
        <f t="shared" si="19"/>
        <v>10.290764573254256</v>
      </c>
      <c r="H60" s="1">
        <f t="shared" si="12"/>
        <v>0.75955991757019037</v>
      </c>
      <c r="I60">
        <f t="shared" si="20"/>
        <v>0.4</v>
      </c>
      <c r="J60">
        <f t="shared" si="13"/>
        <v>0.30382396702807618</v>
      </c>
      <c r="K60">
        <f t="shared" si="21"/>
        <v>19.199999999999996</v>
      </c>
      <c r="L60">
        <f t="shared" si="22"/>
        <v>15.087719393773829</v>
      </c>
      <c r="M60" s="1">
        <f t="shared" si="14"/>
        <v>0.78581871842572049</v>
      </c>
      <c r="N60">
        <f t="shared" si="15"/>
        <v>84.658608150816022</v>
      </c>
      <c r="O60">
        <f t="shared" si="16"/>
        <v>79.746327449061639</v>
      </c>
    </row>
    <row r="61" spans="4:15">
      <c r="D61">
        <f t="shared" si="23"/>
        <v>49</v>
      </c>
      <c r="E61" s="1">
        <f t="shared" si="17"/>
        <v>0.35190065561050582</v>
      </c>
      <c r="F61">
        <f t="shared" si="18"/>
        <v>28.380000000000067</v>
      </c>
      <c r="G61">
        <f t="shared" si="19"/>
        <v>9.9869406062261792</v>
      </c>
      <c r="H61" s="1">
        <f t="shared" si="12"/>
        <v>0.75749541247517138</v>
      </c>
      <c r="I61">
        <f t="shared" si="20"/>
        <v>0.4</v>
      </c>
      <c r="J61">
        <f t="shared" si="13"/>
        <v>0.3029981649900686</v>
      </c>
      <c r="K61">
        <f t="shared" si="21"/>
        <v>19.599999999999994</v>
      </c>
      <c r="L61">
        <f t="shared" si="22"/>
        <v>15.390717558763898</v>
      </c>
      <c r="M61" s="1">
        <f t="shared" si="14"/>
        <v>0.78524069177366851</v>
      </c>
      <c r="N61">
        <f t="shared" si="15"/>
        <v>84.760035440738122</v>
      </c>
      <c r="O61">
        <f t="shared" si="16"/>
        <v>79.847754738983738</v>
      </c>
    </row>
    <row r="62" spans="4:15">
      <c r="D62">
        <f t="shared" si="23"/>
        <v>50</v>
      </c>
      <c r="E62" s="1">
        <f t="shared" si="17"/>
        <v>0.34610230311780155</v>
      </c>
      <c r="F62">
        <f t="shared" si="18"/>
        <v>27.980000000000068</v>
      </c>
      <c r="G62">
        <f t="shared" si="19"/>
        <v>9.6839424412361108</v>
      </c>
      <c r="H62" s="1">
        <f t="shared" si="12"/>
        <v>0.75532172216241822</v>
      </c>
      <c r="I62">
        <f t="shared" si="20"/>
        <v>0.4</v>
      </c>
      <c r="J62">
        <f t="shared" si="13"/>
        <v>0.3021286888649673</v>
      </c>
      <c r="K62">
        <f t="shared" si="21"/>
        <v>19.999999999999993</v>
      </c>
      <c r="L62">
        <f t="shared" si="22"/>
        <v>15.692846247628864</v>
      </c>
      <c r="M62" s="1">
        <f t="shared" si="14"/>
        <v>0.78464231238144355</v>
      </c>
      <c r="N62">
        <f t="shared" si="15"/>
        <v>84.866273634306793</v>
      </c>
      <c r="O62">
        <f t="shared" si="16"/>
        <v>79.95399293255241</v>
      </c>
    </row>
    <row r="63" spans="4:15">
      <c r="D63">
        <f t="shared" si="23"/>
        <v>51</v>
      </c>
      <c r="E63" s="1">
        <f t="shared" si="17"/>
        <v>0.34016728616283975</v>
      </c>
      <c r="F63">
        <f t="shared" si="18"/>
        <v>27.580000000000069</v>
      </c>
      <c r="G63">
        <f t="shared" si="19"/>
        <v>9.3818137523711442</v>
      </c>
      <c r="H63" s="1">
        <f t="shared" si="12"/>
        <v>0.75303201472451908</v>
      </c>
      <c r="I63">
        <f t="shared" si="20"/>
        <v>0.4</v>
      </c>
      <c r="J63">
        <f t="shared" si="13"/>
        <v>0.30121280588980764</v>
      </c>
      <c r="K63">
        <f t="shared" si="21"/>
        <v>20.399999999999991</v>
      </c>
      <c r="L63">
        <f t="shared" si="22"/>
        <v>15.994059053518672</v>
      </c>
      <c r="M63" s="1">
        <f t="shared" si="14"/>
        <v>0.78402250262346462</v>
      </c>
      <c r="N63">
        <f t="shared" si="15"/>
        <v>84.977666508723189</v>
      </c>
      <c r="O63">
        <f t="shared" si="16"/>
        <v>80.065385806968806</v>
      </c>
    </row>
    <row r="64" spans="4:15">
      <c r="D64">
        <f t="shared" si="23"/>
        <v>52</v>
      </c>
      <c r="E64" s="1">
        <f t="shared" si="17"/>
        <v>0.33409127838415426</v>
      </c>
      <c r="F64">
        <f t="shared" si="18"/>
        <v>27.180000000000071</v>
      </c>
      <c r="G64">
        <f t="shared" si="19"/>
        <v>9.0806009464813364</v>
      </c>
      <c r="H64" s="1">
        <f t="shared" si="12"/>
        <v>0.75061900146489569</v>
      </c>
      <c r="I64">
        <f t="shared" si="20"/>
        <v>0.4</v>
      </c>
      <c r="J64">
        <f t="shared" si="13"/>
        <v>0.30024760058595829</v>
      </c>
      <c r="K64">
        <f t="shared" si="21"/>
        <v>20.79999999999999</v>
      </c>
      <c r="L64">
        <f t="shared" si="22"/>
        <v>16.294306654104631</v>
      </c>
      <c r="M64" s="1">
        <f t="shared" si="14"/>
        <v>0.78338012760118458</v>
      </c>
      <c r="N64">
        <f t="shared" si="15"/>
        <v>85.09458759637981</v>
      </c>
      <c r="O64">
        <f t="shared" si="16"/>
        <v>80.182306894625427</v>
      </c>
    </row>
    <row r="65" spans="4:15">
      <c r="D65">
        <f t="shared" si="23"/>
        <v>53</v>
      </c>
      <c r="E65" s="1">
        <f t="shared" si="17"/>
        <v>0.32786980380490494</v>
      </c>
      <c r="F65">
        <f t="shared" si="18"/>
        <v>26.780000000000072</v>
      </c>
      <c r="G65">
        <f t="shared" si="19"/>
        <v>8.780353345895378</v>
      </c>
      <c r="H65" s="1">
        <f t="shared" si="12"/>
        <v>0.74807487520063853</v>
      </c>
      <c r="I65">
        <f t="shared" si="20"/>
        <v>0.4</v>
      </c>
      <c r="J65">
        <f t="shared" si="13"/>
        <v>0.29922995008025544</v>
      </c>
      <c r="K65">
        <f t="shared" si="21"/>
        <v>21.199999999999989</v>
      </c>
      <c r="L65">
        <f t="shared" si="22"/>
        <v>16.593536604184887</v>
      </c>
      <c r="M65" s="1">
        <f t="shared" si="14"/>
        <v>0.78271399076343851</v>
      </c>
      <c r="N65">
        <f t="shared" si="15"/>
        <v>85.217443049282863</v>
      </c>
      <c r="O65">
        <f t="shared" si="16"/>
        <v>80.30516234752848</v>
      </c>
    </row>
    <row r="66" spans="4:15">
      <c r="D66">
        <f t="shared" si="23"/>
        <v>54</v>
      </c>
      <c r="E66" s="1">
        <f t="shared" si="17"/>
        <v>0.32149823335159589</v>
      </c>
      <c r="F66">
        <f t="shared" si="18"/>
        <v>26.380000000000074</v>
      </c>
      <c r="G66">
        <f t="shared" si="19"/>
        <v>8.4811233958151231</v>
      </c>
      <c r="H66" s="1">
        <f t="shared" si="12"/>
        <v>0.74539122995464835</v>
      </c>
      <c r="I66">
        <f t="shared" si="20"/>
        <v>0.4</v>
      </c>
      <c r="J66">
        <f t="shared" si="13"/>
        <v>0.29815649198185934</v>
      </c>
      <c r="K66">
        <f t="shared" si="21"/>
        <v>21.599999999999987</v>
      </c>
      <c r="L66">
        <f t="shared" si="22"/>
        <v>16.891693096166748</v>
      </c>
      <c r="M66" s="1">
        <f t="shared" si="14"/>
        <v>0.78202282852623872</v>
      </c>
      <c r="N66">
        <f t="shared" si="15"/>
        <v>85.346674786873834</v>
      </c>
      <c r="O66">
        <f t="shared" si="16"/>
        <v>80.43439408511945</v>
      </c>
    </row>
    <row r="67" spans="4:15">
      <c r="D67">
        <f t="shared" si="23"/>
        <v>55</v>
      </c>
      <c r="E67" s="1">
        <f t="shared" si="17"/>
        <v>0.3149717822876536</v>
      </c>
      <c r="F67">
        <f t="shared" si="18"/>
        <v>25.980000000000075</v>
      </c>
      <c r="G67">
        <f t="shared" si="19"/>
        <v>8.1829669038332646</v>
      </c>
      <c r="H67" s="1">
        <f t="shared" si="12"/>
        <v>0.74255895599341004</v>
      </c>
      <c r="I67">
        <f t="shared" si="20"/>
        <v>0.4</v>
      </c>
      <c r="J67">
        <f t="shared" si="13"/>
        <v>0.29702358239736404</v>
      </c>
      <c r="K67">
        <f t="shared" si="21"/>
        <v>21.999999999999986</v>
      </c>
      <c r="L67">
        <f t="shared" si="22"/>
        <v>17.188716678564113</v>
      </c>
      <c r="M67" s="1">
        <f t="shared" si="14"/>
        <v>0.78130530357109651</v>
      </c>
      <c r="N67">
        <f t="shared" si="15"/>
        <v>85.482763949420729</v>
      </c>
      <c r="O67">
        <f t="shared" si="16"/>
        <v>80.570483247666346</v>
      </c>
    </row>
    <row r="68" spans="4:15">
      <c r="D68">
        <f t="shared" si="23"/>
        <v>56</v>
      </c>
      <c r="E68" s="1">
        <f t="shared" si="17"/>
        <v>0.30828550904753232</v>
      </c>
      <c r="F68">
        <f t="shared" si="18"/>
        <v>25.580000000000076</v>
      </c>
      <c r="G68">
        <f t="shared" si="19"/>
        <v>7.8859433214359003</v>
      </c>
      <c r="H68" s="1">
        <f t="shared" si="12"/>
        <v>0.73956810238456816</v>
      </c>
      <c r="I68">
        <f t="shared" si="20"/>
        <v>0.4</v>
      </c>
      <c r="J68">
        <f t="shared" si="13"/>
        <v>0.29582724095382729</v>
      </c>
      <c r="K68">
        <f t="shared" si="21"/>
        <v>22.399999999999984</v>
      </c>
      <c r="L68">
        <f t="shared" si="22"/>
        <v>17.48454391951794</v>
      </c>
      <c r="M68" s="1">
        <f t="shared" si="14"/>
        <v>0.78055999640705143</v>
      </c>
      <c r="N68">
        <f t="shared" si="15"/>
        <v>85.626234677329222</v>
      </c>
      <c r="O68">
        <f t="shared" si="16"/>
        <v>80.713953975574839</v>
      </c>
    </row>
    <row r="69" spans="4:15">
      <c r="D69">
        <f t="shared" si="23"/>
        <v>57</v>
      </c>
      <c r="E69" s="1">
        <f t="shared" si="17"/>
        <v>0.30143431614305199</v>
      </c>
      <c r="F69">
        <f t="shared" si="18"/>
        <v>25.180000000000078</v>
      </c>
      <c r="G69">
        <f t="shared" si="19"/>
        <v>7.5901160804820726</v>
      </c>
      <c r="H69" s="1">
        <f t="shared" si="12"/>
        <v>0.73640769698579822</v>
      </c>
      <c r="I69">
        <f t="shared" si="20"/>
        <v>0.4</v>
      </c>
      <c r="J69">
        <f t="shared" si="13"/>
        <v>0.29456307879431931</v>
      </c>
      <c r="K69">
        <f t="shared" si="21"/>
        <v>22.799999999999983</v>
      </c>
      <c r="L69">
        <f t="shared" si="22"/>
        <v>17.779106998312258</v>
      </c>
      <c r="M69" s="1">
        <f t="shared" si="14"/>
        <v>0.77978539466281893</v>
      </c>
      <c r="N69">
        <f t="shared" si="15"/>
        <v>85.777658232766811</v>
      </c>
      <c r="O69">
        <f t="shared" si="16"/>
        <v>80.865377531012427</v>
      </c>
    </row>
    <row r="70" spans="4:15">
      <c r="D70">
        <f t="shared" si="23"/>
        <v>58</v>
      </c>
      <c r="E70" s="1">
        <f t="shared" si="17"/>
        <v>0.29441295406326595</v>
      </c>
      <c r="F70">
        <f t="shared" si="18"/>
        <v>24.780000000000079</v>
      </c>
      <c r="G70">
        <f t="shared" si="19"/>
        <v>7.295553001687753</v>
      </c>
      <c r="H70" s="1">
        <f t="shared" si="12"/>
        <v>0.73306551091735139</v>
      </c>
      <c r="I70">
        <f t="shared" si="20"/>
        <v>0.4</v>
      </c>
      <c r="J70">
        <f t="shared" si="13"/>
        <v>0.29322620436694058</v>
      </c>
      <c r="K70">
        <f t="shared" si="21"/>
        <v>23.199999999999982</v>
      </c>
      <c r="L70">
        <f t="shared" si="22"/>
        <v>18.0723332026792</v>
      </c>
      <c r="M70" s="1">
        <f t="shared" si="14"/>
        <v>0.77897987942582825</v>
      </c>
      <c r="N70">
        <f t="shared" si="15"/>
        <v>85.937657472835753</v>
      </c>
      <c r="O70">
        <f t="shared" si="16"/>
        <v>81.025376771081369</v>
      </c>
    </row>
    <row r="71" spans="4:15">
      <c r="D71">
        <f t="shared" si="23"/>
        <v>59</v>
      </c>
      <c r="E71" s="1">
        <f t="shared" si="17"/>
        <v>0.28721602942250979</v>
      </c>
      <c r="F71">
        <f t="shared" si="18"/>
        <v>24.380000000000081</v>
      </c>
      <c r="G71">
        <f t="shared" si="19"/>
        <v>7.0023267973208121</v>
      </c>
      <c r="H71" s="1">
        <f t="shared" si="12"/>
        <v>0.7295277509779825</v>
      </c>
      <c r="I71">
        <f t="shared" si="20"/>
        <v>0.4</v>
      </c>
      <c r="J71">
        <f t="shared" si="13"/>
        <v>0.29181110039119301</v>
      </c>
      <c r="K71">
        <f t="shared" si="21"/>
        <v>23.59999999999998</v>
      </c>
      <c r="L71">
        <f t="shared" si="22"/>
        <v>18.364144303070393</v>
      </c>
      <c r="M71" s="1">
        <f t="shared" si="14"/>
        <v>0.77814170775722069</v>
      </c>
      <c r="N71">
        <f t="shared" si="15"/>
        <v>86.106911671657073</v>
      </c>
      <c r="O71">
        <f t="shared" si="16"/>
        <v>81.19463096990269</v>
      </c>
    </row>
    <row r="72" spans="4:15">
      <c r="D72">
        <f t="shared" si="23"/>
        <v>60</v>
      </c>
      <c r="E72" s="1">
        <f t="shared" si="17"/>
        <v>0.27983801905461203</v>
      </c>
      <c r="F72">
        <f t="shared" si="18"/>
        <v>23.980000000000082</v>
      </c>
      <c r="G72">
        <f t="shared" si="19"/>
        <v>6.7105156969296189</v>
      </c>
      <c r="H72" s="1">
        <f t="shared" si="12"/>
        <v>0.72577865898241134</v>
      </c>
      <c r="I72">
        <f t="shared" si="20"/>
        <v>0.4</v>
      </c>
      <c r="J72">
        <f t="shared" si="13"/>
        <v>0.29031146359296456</v>
      </c>
      <c r="K72">
        <f t="shared" si="21"/>
        <v>23.999999999999979</v>
      </c>
      <c r="L72">
        <f t="shared" si="22"/>
        <v>18.654455766663357</v>
      </c>
      <c r="M72" s="1">
        <f t="shared" si="14"/>
        <v>0.77726899027764063</v>
      </c>
      <c r="N72">
        <f t="shared" si="15"/>
        <v>86.286161669980785</v>
      </c>
      <c r="O72">
        <f t="shared" si="16"/>
        <v>81.373880968226402</v>
      </c>
    </row>
    <row r="73" spans="4:15">
      <c r="D73">
        <f t="shared" si="23"/>
        <v>61</v>
      </c>
      <c r="E73" s="1">
        <f t="shared" si="17"/>
        <v>0.27227329233827952</v>
      </c>
      <c r="F73">
        <f t="shared" si="18"/>
        <v>23.580000000000084</v>
      </c>
      <c r="G73">
        <f t="shared" si="19"/>
        <v>6.420204233336654</v>
      </c>
      <c r="H73" s="1">
        <f t="shared" si="12"/>
        <v>0.72179999146001084</v>
      </c>
      <c r="I73">
        <f t="shared" si="20"/>
        <v>0.4</v>
      </c>
      <c r="J73">
        <f t="shared" si="13"/>
        <v>0.28871999658400432</v>
      </c>
      <c r="K73">
        <f t="shared" si="21"/>
        <v>24.399999999999977</v>
      </c>
      <c r="L73">
        <f t="shared" si="22"/>
        <v>18.943175763247361</v>
      </c>
      <c r="M73" s="1">
        <f t="shared" si="14"/>
        <v>0.77635966242817123</v>
      </c>
      <c r="N73">
        <f t="shared" si="15"/>
        <v>86.476215302276927</v>
      </c>
      <c r="O73">
        <f t="shared" si="16"/>
        <v>81.563934600522543</v>
      </c>
    </row>
    <row r="74" spans="4:15">
      <c r="D74">
        <f t="shared" si="23"/>
        <v>62</v>
      </c>
      <c r="E74" s="1">
        <f t="shared" si="17"/>
        <v>0.26451614481245156</v>
      </c>
      <c r="F74">
        <f t="shared" si="18"/>
        <v>23.180000000000085</v>
      </c>
      <c r="G74">
        <f t="shared" si="19"/>
        <v>6.1314842367526499</v>
      </c>
      <c r="H74" s="1">
        <f t="shared" si="12"/>
        <v>0.71757034639788131</v>
      </c>
      <c r="I74">
        <f t="shared" si="20"/>
        <v>0.4</v>
      </c>
      <c r="J74">
        <f t="shared" si="13"/>
        <v>0.28702813855915255</v>
      </c>
      <c r="K74">
        <f t="shared" si="21"/>
        <v>24.799999999999976</v>
      </c>
      <c r="L74">
        <f t="shared" si="22"/>
        <v>19.230203901806512</v>
      </c>
      <c r="M74" s="1">
        <f t="shared" si="14"/>
        <v>0.77541144765348913</v>
      </c>
      <c r="N74">
        <f t="shared" si="15"/>
        <v>86.677953008419848</v>
      </c>
      <c r="O74">
        <f t="shared" si="16"/>
        <v>81.765672306665465</v>
      </c>
    </row>
    <row r="75" spans="4:15">
      <c r="D75">
        <f t="shared" si="23"/>
        <v>63</v>
      </c>
      <c r="E75" s="1">
        <f t="shared" si="17"/>
        <v>0.25656084715511301</v>
      </c>
      <c r="F75">
        <f t="shared" si="18"/>
        <v>22.780000000000086</v>
      </c>
      <c r="G75">
        <f t="shared" si="19"/>
        <v>5.844456098193497</v>
      </c>
      <c r="H75" s="1">
        <f t="shared" si="12"/>
        <v>0.71306429561606111</v>
      </c>
      <c r="I75">
        <f t="shared" si="20"/>
        <v>0.4</v>
      </c>
      <c r="J75">
        <f t="shared" si="13"/>
        <v>0.28522571824642445</v>
      </c>
      <c r="K75">
        <f t="shared" si="21"/>
        <v>25.199999999999974</v>
      </c>
      <c r="L75">
        <f t="shared" si="22"/>
        <v>19.515429620052934</v>
      </c>
      <c r="M75" s="1">
        <f t="shared" si="14"/>
        <v>0.7744218103195617</v>
      </c>
      <c r="N75">
        <f t="shared" si="15"/>
        <v>86.892333474114764</v>
      </c>
      <c r="O75">
        <f t="shared" si="16"/>
        <v>81.980052772360381</v>
      </c>
    </row>
    <row r="76" spans="4:15">
      <c r="D76">
        <f t="shared" si="23"/>
        <v>64</v>
      </c>
      <c r="E76" s="1">
        <f t="shared" si="17"/>
        <v>0.2484017149216734</v>
      </c>
      <c r="F76">
        <f t="shared" si="18"/>
        <v>22.380000000000088</v>
      </c>
      <c r="G76">
        <f t="shared" si="19"/>
        <v>5.5592303799470724</v>
      </c>
      <c r="H76" s="1">
        <f t="shared" si="12"/>
        <v>0.70825127191619996</v>
      </c>
      <c r="I76">
        <f t="shared" si="20"/>
        <v>0.4</v>
      </c>
      <c r="J76">
        <f t="shared" si="13"/>
        <v>0.28330050876648</v>
      </c>
      <c r="K76">
        <f t="shared" si="21"/>
        <v>25.599999999999973</v>
      </c>
      <c r="L76">
        <f t="shared" si="22"/>
        <v>19.798730128819415</v>
      </c>
      <c r="M76" s="1">
        <f t="shared" si="14"/>
        <v>0.77338789565700916</v>
      </c>
      <c r="N76">
        <f t="shared" si="15"/>
        <v>87.12039905292751</v>
      </c>
      <c r="O76">
        <f t="shared" si="16"/>
        <v>82.208118351173127</v>
      </c>
    </row>
    <row r="77" spans="4:15">
      <c r="D77">
        <f t="shared" si="23"/>
        <v>65</v>
      </c>
      <c r="E77" s="1">
        <f t="shared" si="17"/>
        <v>0.24003320615016246</v>
      </c>
      <c r="F77">
        <f t="shared" si="18"/>
        <v>21.980000000000089</v>
      </c>
      <c r="G77">
        <f t="shared" si="19"/>
        <v>5.2759298711805922</v>
      </c>
      <c r="H77" s="1">
        <f t="shared" ref="H77:H92" si="24">-94.7613*E77^8+450.932*E77^7-901.175*E77^6+985.803*E77^5-644.997*E77^4+259.985*E77^3-64.505*E77^2+9.71706*E77</f>
        <v>0.70309414956239147</v>
      </c>
      <c r="I77">
        <f t="shared" si="20"/>
        <v>0.4</v>
      </c>
      <c r="J77">
        <f t="shared" ref="J77:J92" si="25">H77*I77</f>
        <v>0.28123765982495658</v>
      </c>
      <c r="K77">
        <f t="shared" si="21"/>
        <v>25.999999999999972</v>
      </c>
      <c r="L77">
        <f t="shared" si="22"/>
        <v>20.079967788644371</v>
      </c>
      <c r="M77" s="1">
        <f t="shared" ref="M77:M92" si="26">L77/K77</f>
        <v>0.77230645340939974</v>
      </c>
      <c r="N77">
        <f t="shared" ref="N77:N92" si="27">60.526*E77^4-163.16*E77^3+163.96*E77^2-83.438*E77+100</f>
        <v>87.363280591972128</v>
      </c>
      <c r="O77">
        <f t="shared" ref="O77:O92" si="28">N77-E$6/285</f>
        <v>82.450999890217744</v>
      </c>
    </row>
    <row r="78" spans="4:15">
      <c r="D78">
        <f t="shared" si="23"/>
        <v>66</v>
      </c>
      <c r="E78" s="1">
        <f t="shared" ref="E78:E92" si="29">G78/F78</f>
        <v>0.2314500561332537</v>
      </c>
      <c r="F78">
        <f t="shared" ref="F78:F92" si="30">F77-I77</f>
        <v>21.580000000000091</v>
      </c>
      <c r="G78">
        <f t="shared" ref="G78:G92" si="31">G77-J77</f>
        <v>4.9946922113556358</v>
      </c>
      <c r="H78" s="1">
        <f t="shared" si="24"/>
        <v>0.69754744557988646</v>
      </c>
      <c r="I78">
        <f t="shared" ref="I78:I92" si="32">I77</f>
        <v>0.4</v>
      </c>
      <c r="J78">
        <f t="shared" si="25"/>
        <v>0.2790189782319546</v>
      </c>
      <c r="K78">
        <f t="shared" ref="K78:K92" si="33">K77+I78</f>
        <v>26.39999999999997</v>
      </c>
      <c r="L78">
        <f t="shared" ref="L78:L92" si="34">L77+J78</f>
        <v>20.358986766876324</v>
      </c>
      <c r="M78" s="1">
        <f t="shared" si="26"/>
        <v>0.77117374116955861</v>
      </c>
      <c r="N78">
        <f t="shared" si="27"/>
        <v>87.622201097924702</v>
      </c>
      <c r="O78">
        <f t="shared" si="28"/>
        <v>82.709920396170318</v>
      </c>
    </row>
    <row r="79" spans="4:15">
      <c r="D79">
        <f t="shared" ref="D79:D92" si="35">D78+1</f>
        <v>67</v>
      </c>
      <c r="E79" s="1">
        <f t="shared" si="29"/>
        <v>0.22264746143171202</v>
      </c>
      <c r="F79">
        <f t="shared" si="30"/>
        <v>21.180000000000092</v>
      </c>
      <c r="G79">
        <f t="shared" si="31"/>
        <v>4.715673233123681</v>
      </c>
      <c r="H79" s="1">
        <f t="shared" si="24"/>
        <v>0.69155505921134708</v>
      </c>
      <c r="I79">
        <f t="shared" si="32"/>
        <v>0.4</v>
      </c>
      <c r="J79">
        <f t="shared" si="25"/>
        <v>0.27662202368453886</v>
      </c>
      <c r="K79">
        <f t="shared" si="33"/>
        <v>26.799999999999969</v>
      </c>
      <c r="L79">
        <f t="shared" si="34"/>
        <v>20.635608790560863</v>
      </c>
      <c r="M79" s="1">
        <f t="shared" si="26"/>
        <v>0.76998540263286885</v>
      </c>
      <c r="N79">
        <f t="shared" si="27"/>
        <v>87.898477420217887</v>
      </c>
      <c r="O79">
        <f t="shared" si="28"/>
        <v>82.986196718463503</v>
      </c>
    </row>
    <row r="80" spans="4:15">
      <c r="D80">
        <f t="shared" si="35"/>
        <v>68</v>
      </c>
      <c r="E80" s="1">
        <f t="shared" si="29"/>
        <v>0.21362132865443323</v>
      </c>
      <c r="F80">
        <f t="shared" si="30"/>
        <v>20.780000000000094</v>
      </c>
      <c r="G80">
        <f t="shared" si="31"/>
        <v>4.4390512094391426</v>
      </c>
      <c r="H80" s="1">
        <f t="shared" si="24"/>
        <v>0.68504746038609365</v>
      </c>
      <c r="I80">
        <f t="shared" si="32"/>
        <v>0.4</v>
      </c>
      <c r="J80">
        <f t="shared" si="25"/>
        <v>0.27401898415443748</v>
      </c>
      <c r="K80">
        <f t="shared" si="33"/>
        <v>27.199999999999967</v>
      </c>
      <c r="L80">
        <f t="shared" si="34"/>
        <v>20.9096277747153</v>
      </c>
      <c r="M80" s="1">
        <f t="shared" si="26"/>
        <v>0.76873631524688701</v>
      </c>
      <c r="N80">
        <f t="shared" si="27"/>
        <v>88.193518768624784</v>
      </c>
      <c r="O80">
        <f t="shared" si="28"/>
        <v>83.281238066870401</v>
      </c>
    </row>
    <row r="81" spans="4:15">
      <c r="D81">
        <f t="shared" si="35"/>
        <v>69</v>
      </c>
      <c r="E81" s="1">
        <f t="shared" si="29"/>
        <v>0.20436860771759988</v>
      </c>
      <c r="F81">
        <f t="shared" si="30"/>
        <v>20.380000000000095</v>
      </c>
      <c r="G81">
        <f t="shared" si="31"/>
        <v>4.1650322252847047</v>
      </c>
      <c r="H81" s="1">
        <f t="shared" si="24"/>
        <v>0.67793824014136805</v>
      </c>
      <c r="I81">
        <f t="shared" si="32"/>
        <v>0.4</v>
      </c>
      <c r="J81">
        <f t="shared" si="25"/>
        <v>0.27117529605654722</v>
      </c>
      <c r="K81">
        <f t="shared" si="33"/>
        <v>27.599999999999966</v>
      </c>
      <c r="L81">
        <f t="shared" si="34"/>
        <v>21.180803070771848</v>
      </c>
      <c r="M81" s="1">
        <f t="shared" si="26"/>
        <v>0.76742040111492293</v>
      </c>
      <c r="N81">
        <f t="shared" si="27"/>
        <v>88.508820391864703</v>
      </c>
      <c r="O81">
        <f t="shared" si="28"/>
        <v>83.596539690110319</v>
      </c>
    </row>
    <row r="82" spans="4:15">
      <c r="D82">
        <f t="shared" si="35"/>
        <v>70</v>
      </c>
      <c r="E82" s="1">
        <f t="shared" si="29"/>
        <v>0.19488773419560254</v>
      </c>
      <c r="F82">
        <f t="shared" si="30"/>
        <v>19.980000000000096</v>
      </c>
      <c r="G82">
        <f t="shared" si="31"/>
        <v>3.8938569292281575</v>
      </c>
      <c r="H82" s="1">
        <f t="shared" si="24"/>
        <v>0.67011995493305032</v>
      </c>
      <c r="I82">
        <f t="shared" si="32"/>
        <v>0.4</v>
      </c>
      <c r="J82">
        <f t="shared" si="25"/>
        <v>0.26804798197322016</v>
      </c>
      <c r="K82">
        <f t="shared" si="33"/>
        <v>27.999999999999964</v>
      </c>
      <c r="L82">
        <f t="shared" si="34"/>
        <v>21.448851052745066</v>
      </c>
      <c r="M82" s="1">
        <f t="shared" si="26"/>
        <v>0.76603039474089618</v>
      </c>
      <c r="N82">
        <f t="shared" si="27"/>
        <v>88.845950087009243</v>
      </c>
      <c r="O82">
        <f t="shared" si="28"/>
        <v>83.933669385254859</v>
      </c>
    </row>
    <row r="83" spans="4:15">
      <c r="D83">
        <f t="shared" si="35"/>
        <v>71</v>
      </c>
      <c r="E83" s="1">
        <f t="shared" si="29"/>
        <v>0.1851792107893217</v>
      </c>
      <c r="F83">
        <f t="shared" si="30"/>
        <v>19.580000000000098</v>
      </c>
      <c r="G83">
        <f t="shared" si="31"/>
        <v>3.6258089472549373</v>
      </c>
      <c r="H83" s="1">
        <f t="shared" si="24"/>
        <v>0.66145924625996577</v>
      </c>
      <c r="I83">
        <f t="shared" si="32"/>
        <v>0.4</v>
      </c>
      <c r="J83">
        <f t="shared" si="25"/>
        <v>0.26458369850398633</v>
      </c>
      <c r="K83">
        <f t="shared" si="33"/>
        <v>28.399999999999963</v>
      </c>
      <c r="L83">
        <f t="shared" si="34"/>
        <v>21.713434751249054</v>
      </c>
      <c r="M83" s="1">
        <f t="shared" si="26"/>
        <v>0.76455756166370004</v>
      </c>
      <c r="N83">
        <f t="shared" si="27"/>
        <v>89.206524351509202</v>
      </c>
      <c r="O83">
        <f t="shared" si="28"/>
        <v>84.294243649754819</v>
      </c>
    </row>
    <row r="84" spans="4:15">
      <c r="D84">
        <f t="shared" si="35"/>
        <v>72</v>
      </c>
      <c r="E84" s="1">
        <f t="shared" si="29"/>
        <v>0.17524636333425098</v>
      </c>
      <c r="F84">
        <f t="shared" si="30"/>
        <v>19.180000000000099</v>
      </c>
      <c r="G84">
        <f t="shared" si="31"/>
        <v>3.3612252487509511</v>
      </c>
      <c r="H84" s="1">
        <f t="shared" si="24"/>
        <v>0.65179131807212021</v>
      </c>
      <c r="I84">
        <f t="shared" si="32"/>
        <v>0.4</v>
      </c>
      <c r="J84">
        <f t="shared" si="25"/>
        <v>0.26071652722884808</v>
      </c>
      <c r="K84">
        <f t="shared" si="33"/>
        <v>28.799999999999962</v>
      </c>
      <c r="L84">
        <f t="shared" si="34"/>
        <v>21.974151278477901</v>
      </c>
      <c r="M84" s="1">
        <f t="shared" si="26"/>
        <v>0.76299136383603927</v>
      </c>
      <c r="N84">
        <f t="shared" si="27"/>
        <v>89.592169907491069</v>
      </c>
      <c r="O84">
        <f t="shared" si="28"/>
        <v>84.679889205736686</v>
      </c>
    </row>
    <row r="85" spans="4:15">
      <c r="D85">
        <f t="shared" si="35"/>
        <v>73</v>
      </c>
      <c r="E85" s="1">
        <f t="shared" si="29"/>
        <v>0.16509631105016434</v>
      </c>
      <c r="F85">
        <f t="shared" si="30"/>
        <v>18.780000000000101</v>
      </c>
      <c r="G85">
        <f t="shared" si="31"/>
        <v>3.100508721522103</v>
      </c>
      <c r="H85" s="1">
        <f t="shared" si="24"/>
        <v>0.64091403799504643</v>
      </c>
      <c r="I85">
        <f t="shared" si="32"/>
        <v>0.4</v>
      </c>
      <c r="J85">
        <f t="shared" si="25"/>
        <v>0.25636561519801859</v>
      </c>
      <c r="K85">
        <f t="shared" si="33"/>
        <v>29.19999999999996</v>
      </c>
      <c r="L85">
        <f t="shared" si="34"/>
        <v>22.230516893675919</v>
      </c>
      <c r="M85" s="1">
        <f t="shared" si="26"/>
        <v>0.76131907170123114</v>
      </c>
      <c r="N85">
        <f t="shared" si="27"/>
        <v>90.004465032834645</v>
      </c>
      <c r="O85">
        <f t="shared" si="28"/>
        <v>85.092184331080261</v>
      </c>
    </row>
    <row r="86" spans="4:15">
      <c r="D86">
        <f t="shared" si="35"/>
        <v>74</v>
      </c>
      <c r="E86" s="1">
        <f t="shared" si="29"/>
        <v>0.15474119185658697</v>
      </c>
      <c r="F86">
        <f t="shared" si="30"/>
        <v>18.380000000000102</v>
      </c>
      <c r="G86">
        <f t="shared" si="31"/>
        <v>2.8441431063240845</v>
      </c>
      <c r="H86" s="1">
        <f t="shared" si="24"/>
        <v>0.62858223663488133</v>
      </c>
      <c r="I86">
        <f t="shared" si="32"/>
        <v>0.4</v>
      </c>
      <c r="J86">
        <f t="shared" si="25"/>
        <v>0.25143289465395252</v>
      </c>
      <c r="K86">
        <f t="shared" si="33"/>
        <v>29.599999999999959</v>
      </c>
      <c r="L86">
        <f t="shared" si="34"/>
        <v>22.481949788329871</v>
      </c>
      <c r="M86" s="1">
        <f t="shared" si="26"/>
        <v>0.75952533068682104</v>
      </c>
      <c r="N86">
        <f t="shared" si="27"/>
        <v>90.444853712647955</v>
      </c>
      <c r="O86">
        <f t="shared" si="28"/>
        <v>85.532573010893572</v>
      </c>
    </row>
    <row r="87" spans="4:15">
      <c r="D87">
        <f t="shared" si="35"/>
        <v>75</v>
      </c>
      <c r="E87" s="1">
        <f t="shared" si="29"/>
        <v>0.14419967806841585</v>
      </c>
      <c r="F87">
        <f t="shared" si="30"/>
        <v>17.980000000000103</v>
      </c>
      <c r="G87">
        <f t="shared" si="31"/>
        <v>2.5927102116701319</v>
      </c>
      <c r="H87" s="1">
        <f t="shared" si="24"/>
        <v>0.61450326291469171</v>
      </c>
      <c r="I87">
        <f t="shared" si="32"/>
        <v>0.4</v>
      </c>
      <c r="J87">
        <f t="shared" si="25"/>
        <v>0.2458013051658767</v>
      </c>
      <c r="K87">
        <f t="shared" si="33"/>
        <v>29.999999999999957</v>
      </c>
      <c r="L87">
        <f t="shared" si="34"/>
        <v>22.727751093495748</v>
      </c>
      <c r="M87" s="1">
        <f t="shared" si="26"/>
        <v>0.75759170311652602</v>
      </c>
      <c r="N87">
        <f t="shared" si="27"/>
        <v>90.914524311556761</v>
      </c>
      <c r="O87">
        <f t="shared" si="28"/>
        <v>86.002243609802377</v>
      </c>
    </row>
    <row r="88" spans="4:15">
      <c r="D88">
        <f t="shared" si="35"/>
        <v>76</v>
      </c>
      <c r="E88" s="1">
        <f t="shared" si="29"/>
        <v>0.1334988001424483</v>
      </c>
      <c r="F88">
        <f t="shared" si="30"/>
        <v>17.580000000000105</v>
      </c>
      <c r="G88">
        <f t="shared" si="31"/>
        <v>2.3469089065042552</v>
      </c>
      <c r="H88" s="1">
        <f t="shared" si="24"/>
        <v>0.59833555982716169</v>
      </c>
      <c r="I88">
        <f t="shared" si="32"/>
        <v>0.4</v>
      </c>
      <c r="J88">
        <f t="shared" si="25"/>
        <v>0.23933422393086468</v>
      </c>
      <c r="K88">
        <f t="shared" si="33"/>
        <v>30.399999999999956</v>
      </c>
      <c r="L88">
        <f t="shared" si="34"/>
        <v>22.967085317426612</v>
      </c>
      <c r="M88" s="1">
        <f t="shared" si="26"/>
        <v>0.75549622754692913</v>
      </c>
      <c r="N88">
        <f t="shared" si="27"/>
        <v>91.414243749345701</v>
      </c>
      <c r="O88">
        <f t="shared" si="28"/>
        <v>86.501963047591317</v>
      </c>
    </row>
    <row r="89" spans="4:15">
      <c r="D89">
        <f t="shared" si="35"/>
        <v>77</v>
      </c>
      <c r="E89" s="1">
        <f t="shared" si="29"/>
        <v>0.12267605835700683</v>
      </c>
      <c r="F89">
        <f t="shared" si="30"/>
        <v>17.180000000000106</v>
      </c>
      <c r="G89">
        <f t="shared" si="31"/>
        <v>2.1075746825733903</v>
      </c>
      <c r="H89" s="1">
        <f t="shared" si="24"/>
        <v>0.57969296661939151</v>
      </c>
      <c r="I89">
        <f t="shared" si="32"/>
        <v>0.4</v>
      </c>
      <c r="J89">
        <f t="shared" si="25"/>
        <v>0.23187718664775661</v>
      </c>
      <c r="K89">
        <f t="shared" si="33"/>
        <v>30.799999999999955</v>
      </c>
      <c r="L89">
        <f t="shared" si="34"/>
        <v>23.19896250407437</v>
      </c>
      <c r="M89" s="1">
        <f t="shared" si="26"/>
        <v>0.75321306831410406</v>
      </c>
      <c r="N89">
        <f t="shared" si="27"/>
        <v>91.944138926379608</v>
      </c>
      <c r="O89">
        <f t="shared" si="28"/>
        <v>87.031858224625225</v>
      </c>
    </row>
    <row r="90" spans="4:15">
      <c r="D90">
        <f t="shared" si="35"/>
        <v>78</v>
      </c>
      <c r="E90" s="1">
        <f t="shared" si="29"/>
        <v>0.11178173396457816</v>
      </c>
      <c r="F90">
        <f t="shared" si="30"/>
        <v>16.780000000000108</v>
      </c>
      <c r="G90">
        <f t="shared" si="31"/>
        <v>1.8756974959256336</v>
      </c>
      <c r="H90" s="1">
        <f t="shared" si="24"/>
        <v>0.55815854391835817</v>
      </c>
      <c r="I90">
        <f t="shared" si="32"/>
        <v>0.4</v>
      </c>
      <c r="J90">
        <f t="shared" si="25"/>
        <v>0.22326341756734328</v>
      </c>
      <c r="K90">
        <f t="shared" si="33"/>
        <v>31.199999999999953</v>
      </c>
      <c r="L90">
        <f t="shared" si="34"/>
        <v>23.422225921641711</v>
      </c>
      <c r="M90" s="1">
        <f t="shared" si="26"/>
        <v>0.75071236928338936</v>
      </c>
      <c r="N90">
        <f t="shared" si="27"/>
        <v>92.503420825472986</v>
      </c>
      <c r="O90">
        <f t="shared" si="28"/>
        <v>87.591140123718603</v>
      </c>
    </row>
    <row r="91" spans="4:15">
      <c r="D91">
        <f t="shared" si="35"/>
        <v>79</v>
      </c>
      <c r="E91" s="1">
        <f t="shared" si="29"/>
        <v>0.10088120136497432</v>
      </c>
      <c r="F91">
        <f t="shared" si="30"/>
        <v>16.380000000000109</v>
      </c>
      <c r="G91">
        <f t="shared" si="31"/>
        <v>1.6524340783582903</v>
      </c>
      <c r="H91" s="1">
        <f t="shared" si="24"/>
        <v>0.53331266532710009</v>
      </c>
      <c r="I91">
        <f t="shared" si="32"/>
        <v>0.4</v>
      </c>
      <c r="J91">
        <f t="shared" si="25"/>
        <v>0.21332506613084004</v>
      </c>
      <c r="K91">
        <f t="shared" si="33"/>
        <v>31.599999999999952</v>
      </c>
      <c r="L91">
        <f t="shared" si="34"/>
        <v>23.63555098777255</v>
      </c>
      <c r="M91" s="1">
        <f t="shared" si="26"/>
        <v>0.74796047429660084</v>
      </c>
      <c r="N91">
        <f t="shared" si="27"/>
        <v>93.090055347165716</v>
      </c>
      <c r="O91">
        <f t="shared" si="28"/>
        <v>88.177774645411333</v>
      </c>
    </row>
    <row r="92" spans="4:15">
      <c r="D92">
        <f t="shared" si="35"/>
        <v>80</v>
      </c>
      <c r="E92" s="1">
        <f t="shared" si="29"/>
        <v>9.0056884369677112E-2</v>
      </c>
      <c r="F92">
        <f t="shared" si="30"/>
        <v>15.980000000000109</v>
      </c>
      <c r="G92">
        <f t="shared" si="31"/>
        <v>1.4391090122274501</v>
      </c>
      <c r="H92" s="1">
        <f t="shared" si="24"/>
        <v>0.50478028539975184</v>
      </c>
      <c r="I92">
        <f t="shared" si="32"/>
        <v>0.4</v>
      </c>
      <c r="J92">
        <f t="shared" si="25"/>
        <v>0.20191211415990074</v>
      </c>
      <c r="K92">
        <f t="shared" si="33"/>
        <v>31.99999999999995</v>
      </c>
      <c r="L92">
        <f t="shared" si="34"/>
        <v>23.83746310193245</v>
      </c>
      <c r="M92" s="1">
        <f t="shared" si="26"/>
        <v>0.74492072193539016</v>
      </c>
      <c r="N92">
        <f t="shared" si="27"/>
        <v>93.700400872612065</v>
      </c>
      <c r="O92">
        <f t="shared" si="28"/>
        <v>88.788120170857681</v>
      </c>
    </row>
    <row r="93" spans="4:15">
      <c r="E93" s="1"/>
      <c r="H93" s="1"/>
      <c r="M93" s="1"/>
    </row>
    <row r="94" spans="4:15">
      <c r="E94" s="1"/>
      <c r="H94" s="1"/>
      <c r="M94" s="1"/>
    </row>
    <row r="95" spans="4:15">
      <c r="E95" s="1"/>
      <c r="H95" s="1"/>
      <c r="M95" s="1"/>
    </row>
    <row r="96" spans="4:15">
      <c r="E96" s="1"/>
      <c r="H96" s="1"/>
      <c r="M96" s="1"/>
    </row>
    <row r="97" spans="5:13">
      <c r="E97" s="1"/>
      <c r="H97" s="1"/>
      <c r="M97" s="1"/>
    </row>
    <row r="98" spans="5:13">
      <c r="E98" s="1"/>
      <c r="H98" s="1"/>
      <c r="M98" s="1"/>
    </row>
    <row r="99" spans="5:13">
      <c r="E99" s="1"/>
      <c r="H99" s="1"/>
      <c r="M99" s="1"/>
    </row>
    <row r="100" spans="5:13">
      <c r="E100" s="1"/>
      <c r="H100" s="1"/>
      <c r="M100" s="1"/>
    </row>
    <row r="101" spans="5:13">
      <c r="E101" s="1"/>
      <c r="H101" s="1"/>
      <c r="M101" s="1"/>
    </row>
    <row r="102" spans="5:13">
      <c r="E102" s="1"/>
      <c r="H102" s="1"/>
      <c r="M102" s="1"/>
    </row>
    <row r="103" spans="5:13">
      <c r="E103" s="1"/>
      <c r="H103" s="1"/>
      <c r="M103" s="1"/>
    </row>
    <row r="104" spans="5:13">
      <c r="E104" s="1"/>
      <c r="H104" s="1"/>
      <c r="M104" s="1"/>
    </row>
    <row r="105" spans="5:13">
      <c r="E105" s="1"/>
      <c r="H105" s="1"/>
      <c r="M105" s="1"/>
    </row>
    <row r="106" spans="5:13">
      <c r="E106" s="1"/>
      <c r="H106" s="1"/>
      <c r="M106" s="1"/>
    </row>
    <row r="107" spans="5:13">
      <c r="E107" s="1"/>
      <c r="H107" s="1"/>
      <c r="M107" s="1"/>
    </row>
    <row r="108" spans="5:13">
      <c r="E108" s="1"/>
      <c r="H108" s="1"/>
      <c r="M108" s="1"/>
    </row>
    <row r="109" spans="5:13">
      <c r="E109" s="1"/>
      <c r="H109" s="1"/>
      <c r="M109" s="1"/>
    </row>
    <row r="110" spans="5:13">
      <c r="E110" s="1"/>
      <c r="H110" s="1"/>
      <c r="M110" s="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 STEPHENS</cp:lastModifiedBy>
  <dcterms:created xsi:type="dcterms:W3CDTF">2017-05-25T06:23:23Z</dcterms:created>
  <dcterms:modified xsi:type="dcterms:W3CDTF">2017-05-26T22:49:04Z</dcterms:modified>
</cp:coreProperties>
</file>