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F17" i="1" s="1"/>
  <c r="G17" i="1" l="1"/>
  <c r="E11" i="1"/>
  <c r="E12" i="1" l="1"/>
  <c r="E13" i="1"/>
  <c r="G18" i="1" s="1"/>
  <c r="G20" i="1" l="1"/>
  <c r="H18" i="1" s="1"/>
  <c r="F19" i="1"/>
  <c r="G19" i="1"/>
  <c r="F18" i="1"/>
  <c r="H17" i="1" l="1"/>
  <c r="H20" i="1" s="1"/>
  <c r="F20" i="1"/>
  <c r="E17" i="1" s="1"/>
  <c r="H19" i="1"/>
  <c r="G22" i="1" l="1"/>
  <c r="E19" i="1"/>
  <c r="E20" i="1"/>
  <c r="K20" i="1"/>
  <c r="E18" i="1"/>
</calcChain>
</file>

<file path=xl/sharedStrings.xml><?xml version="1.0" encoding="utf-8"?>
<sst xmlns="http://schemas.openxmlformats.org/spreadsheetml/2006/main" count="31" uniqueCount="27">
  <si>
    <t>Blending and sweetening of alcohol</t>
  </si>
  <si>
    <t>Specific Gravity</t>
  </si>
  <si>
    <t>Alcohol available</t>
  </si>
  <si>
    <t>L</t>
  </si>
  <si>
    <t>Alcohol:</t>
  </si>
  <si>
    <t>kg/L</t>
  </si>
  <si>
    <t>% alcohol by volume</t>
  </si>
  <si>
    <t>Water:</t>
  </si>
  <si>
    <t>L absolute alcohol</t>
  </si>
  <si>
    <t>Sugar:</t>
  </si>
  <si>
    <t>Wished final</t>
  </si>
  <si>
    <t>% ABV</t>
  </si>
  <si>
    <t>% BW (by weight) sugar content</t>
  </si>
  <si>
    <t>Resultant Drink produced:</t>
  </si>
  <si>
    <t>Of which is added</t>
  </si>
  <si>
    <t>L syrup …. (water)</t>
  </si>
  <si>
    <t>In syrup of which is:</t>
  </si>
  <si>
    <t>Kg sugar ……  (mixed with water)</t>
  </si>
  <si>
    <t>% by vol</t>
  </si>
  <si>
    <t>Kg</t>
  </si>
  <si>
    <t>% by weight</t>
  </si>
  <si>
    <t>Alcohol</t>
  </si>
  <si>
    <t>Water</t>
  </si>
  <si>
    <t>Sugar</t>
  </si>
  <si>
    <t>g/L Sugar</t>
  </si>
  <si>
    <t>specific gravity</t>
  </si>
  <si>
    <t>kg/l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</si>
</sst>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29" sqref="H29"/>
    </sheetView>
  </sheetViews>
  <sheetFormatPr defaultRowHeight="15" x14ac:dyDescent="0.25"/>
  <cols>
    <col min="4" max="4" width="29.5703125" customWidth="1"/>
    <col min="7" max="7" width="12.28515625" customWidth="1"/>
  </cols>
  <sheetData>
    <row r="1" spans="1:10" x14ac:dyDescent="0.25">
      <c r="A1" s="1">
        <v>17</v>
      </c>
      <c r="B1" t="s">
        <v>0</v>
      </c>
    </row>
    <row r="2" spans="1:10" x14ac:dyDescent="0.25">
      <c r="A2" s="1"/>
    </row>
    <row r="3" spans="1:10" x14ac:dyDescent="0.25">
      <c r="A3" s="1"/>
      <c r="I3" t="s">
        <v>1</v>
      </c>
    </row>
    <row r="4" spans="1:10" x14ac:dyDescent="0.25">
      <c r="A4" s="1"/>
      <c r="D4" t="s">
        <v>2</v>
      </c>
      <c r="E4" s="2">
        <v>140</v>
      </c>
      <c r="F4" s="1" t="s">
        <v>3</v>
      </c>
      <c r="H4" t="s">
        <v>4</v>
      </c>
      <c r="I4">
        <v>0.78900000000000003</v>
      </c>
      <c r="J4" t="s">
        <v>5</v>
      </c>
    </row>
    <row r="5" spans="1:10" x14ac:dyDescent="0.25">
      <c r="A5" s="1"/>
      <c r="E5" s="2">
        <v>7</v>
      </c>
      <c r="F5" t="s">
        <v>6</v>
      </c>
      <c r="H5" t="s">
        <v>7</v>
      </c>
      <c r="I5">
        <v>1</v>
      </c>
      <c r="J5" t="s">
        <v>5</v>
      </c>
    </row>
    <row r="6" spans="1:10" x14ac:dyDescent="0.25">
      <c r="A6" s="1"/>
      <c r="E6" s="3">
        <f>+E4*E5/100</f>
        <v>9.8000000000000007</v>
      </c>
      <c r="F6" t="s">
        <v>8</v>
      </c>
      <c r="H6" t="s">
        <v>9</v>
      </c>
      <c r="I6">
        <v>1.6160000000000001</v>
      </c>
      <c r="J6" t="s">
        <v>5</v>
      </c>
    </row>
    <row r="7" spans="1:10" x14ac:dyDescent="0.25">
      <c r="A7" s="1"/>
      <c r="E7" s="4"/>
    </row>
    <row r="8" spans="1:10" x14ac:dyDescent="0.25">
      <c r="A8" s="1"/>
      <c r="D8" t="s">
        <v>10</v>
      </c>
      <c r="E8" s="2">
        <v>4.5</v>
      </c>
      <c r="F8" t="s">
        <v>11</v>
      </c>
    </row>
    <row r="9" spans="1:10" x14ac:dyDescent="0.25">
      <c r="A9" s="1"/>
      <c r="E9" s="2">
        <v>6</v>
      </c>
      <c r="F9" t="s">
        <v>12</v>
      </c>
    </row>
    <row r="10" spans="1:10" x14ac:dyDescent="0.25">
      <c r="A10" s="1"/>
      <c r="E10" s="4"/>
    </row>
    <row r="11" spans="1:10" x14ac:dyDescent="0.25">
      <c r="A11" s="1"/>
      <c r="D11" t="s">
        <v>13</v>
      </c>
      <c r="E11" s="5">
        <f>+E6/(E8/100)</f>
        <v>217.7777777777778</v>
      </c>
      <c r="F11" s="1" t="s">
        <v>3</v>
      </c>
    </row>
    <row r="12" spans="1:10" x14ac:dyDescent="0.25">
      <c r="A12" s="1"/>
      <c r="D12" t="s">
        <v>14</v>
      </c>
      <c r="E12" s="6">
        <f>+E11-E4</f>
        <v>77.7777777777778</v>
      </c>
      <c r="F12" s="7" t="s">
        <v>15</v>
      </c>
    </row>
    <row r="13" spans="1:10" x14ac:dyDescent="0.25">
      <c r="A13" s="1"/>
      <c r="D13" t="s">
        <v>16</v>
      </c>
      <c r="E13" s="8">
        <f>(E9/100)*(E11*((E8/100)*I4+1-(E8/100)))/(1-(E9/100)*(1-(1/I6)))</f>
        <v>13.245541243624817</v>
      </c>
      <c r="F13" s="7" t="s">
        <v>17</v>
      </c>
    </row>
    <row r="14" spans="1:10" x14ac:dyDescent="0.25">
      <c r="A14" s="1"/>
      <c r="E14" s="4"/>
    </row>
    <row r="15" spans="1:10" x14ac:dyDescent="0.25">
      <c r="A15" s="1"/>
      <c r="E15" s="4"/>
    </row>
    <row r="16" spans="1:10" x14ac:dyDescent="0.25">
      <c r="A16" s="1"/>
      <c r="E16" s="1" t="s">
        <v>18</v>
      </c>
      <c r="F16" s="1" t="s">
        <v>3</v>
      </c>
      <c r="G16" s="1" t="s">
        <v>19</v>
      </c>
      <c r="H16" t="s">
        <v>20</v>
      </c>
    </row>
    <row r="17" spans="1:11" x14ac:dyDescent="0.25">
      <c r="A17" s="1"/>
      <c r="D17" t="s">
        <v>21</v>
      </c>
      <c r="E17" s="3">
        <f>+F17/F20*100</f>
        <v>4.5</v>
      </c>
      <c r="F17" s="1">
        <f>+E6</f>
        <v>9.8000000000000007</v>
      </c>
      <c r="G17" s="1">
        <f>+E6*I4</f>
        <v>7.7322000000000006</v>
      </c>
      <c r="H17" s="1">
        <f>+G17/G20*100</f>
        <v>3.5025522284587205</v>
      </c>
    </row>
    <row r="18" spans="1:11" x14ac:dyDescent="0.25">
      <c r="A18" s="1"/>
      <c r="D18" t="s">
        <v>22</v>
      </c>
      <c r="E18" s="4">
        <f>+F18/F20*100</f>
        <v>91.736301803627512</v>
      </c>
      <c r="F18" s="1">
        <f>+E11-E6-E13/I6</f>
        <v>199.78127948345551</v>
      </c>
      <c r="G18" s="1">
        <f>+E11-E6-E13/I6</f>
        <v>199.78127948345551</v>
      </c>
      <c r="H18" s="1">
        <f>+G18/G20*100</f>
        <v>90.497447771541289</v>
      </c>
    </row>
    <row r="19" spans="1:11" x14ac:dyDescent="0.25">
      <c r="A19" s="1"/>
      <c r="D19" t="s">
        <v>23</v>
      </c>
      <c r="E19" s="4">
        <f>+F19/F20*100</f>
        <v>3.7636981963724789</v>
      </c>
      <c r="F19" s="1">
        <f>+E13/I6</f>
        <v>8.1964982943222875</v>
      </c>
      <c r="G19" s="9">
        <f>+E13</f>
        <v>13.245541243624817</v>
      </c>
      <c r="H19" s="10">
        <f>+G19/G20*100</f>
        <v>5.9999999999999991</v>
      </c>
    </row>
    <row r="20" spans="1:11" ht="15.75" thickBot="1" x14ac:dyDescent="0.3">
      <c r="A20" s="1"/>
      <c r="E20" s="11">
        <f>SUM(E17:E19)</f>
        <v>99.999999999999986</v>
      </c>
      <c r="F20" s="12">
        <f>SUM(F17:F19)</f>
        <v>217.7777777777778</v>
      </c>
      <c r="G20" s="11">
        <f>SUM(G17:G19)</f>
        <v>220.75902072708033</v>
      </c>
      <c r="H20" s="11">
        <f>SUM(H17:H19)</f>
        <v>100.00000000000001</v>
      </c>
      <c r="J20" s="13" t="s">
        <v>24</v>
      </c>
      <c r="K20" s="14">
        <f>+G19/F20*1000</f>
        <v>60.821362853379263</v>
      </c>
    </row>
    <row r="21" spans="1:11" ht="15.75" thickTop="1" x14ac:dyDescent="0.25">
      <c r="A21" s="1"/>
    </row>
    <row r="22" spans="1:11" x14ac:dyDescent="0.25">
      <c r="A22" s="1"/>
      <c r="D22" t="s">
        <v>25</v>
      </c>
      <c r="G22">
        <f>+G20/F20</f>
        <v>1.0136893808896545</v>
      </c>
      <c r="H22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STEPHENS</dc:creator>
  <cp:lastModifiedBy>RICHARD STEPHENS</cp:lastModifiedBy>
  <dcterms:created xsi:type="dcterms:W3CDTF">2017-07-17T06:19:27Z</dcterms:created>
  <dcterms:modified xsi:type="dcterms:W3CDTF">2017-07-17T06:20:32Z</dcterms:modified>
</cp:coreProperties>
</file>