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inental-my.sharepoint.com/personal/uia41127_contiwan_com/Documents/Desktop/"/>
    </mc:Choice>
  </mc:AlternateContent>
  <xr:revisionPtr revIDLastSave="1" documentId="8_{443BFD82-FD61-4273-8808-6D5685C5DB47}" xr6:coauthVersionLast="46" xr6:coauthVersionMax="46" xr10:uidLastSave="{1058C2B6-C36D-43FD-A329-2CF8357C876F}"/>
  <bookViews>
    <workbookView xWindow="-108" yWindow="-108" windowWidth="23256" windowHeight="12576" xr2:uid="{A66B5BAD-BD51-4ABE-93FA-A726C9C7D6C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1" i="1" l="1"/>
  <c r="W81" i="1"/>
  <c r="T82" i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79" i="1"/>
  <c r="W80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4" i="1"/>
  <c r="D15" i="1"/>
  <c r="X5" i="1" s="1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G8" i="1"/>
  <c r="G4" i="1"/>
  <c r="X108" i="1" l="1"/>
  <c r="X204" i="1"/>
  <c r="X196" i="1"/>
  <c r="X180" i="1"/>
  <c r="X172" i="1"/>
  <c r="X156" i="1"/>
  <c r="X148" i="1"/>
  <c r="X138" i="1"/>
  <c r="X187" i="1"/>
  <c r="X163" i="1"/>
  <c r="X96" i="1"/>
  <c r="X126" i="1"/>
  <c r="X202" i="1"/>
  <c r="X186" i="1"/>
  <c r="X178" i="1"/>
  <c r="X162" i="1"/>
  <c r="X154" i="1"/>
  <c r="X84" i="1"/>
  <c r="X193" i="1"/>
  <c r="X169" i="1"/>
  <c r="X114" i="1"/>
  <c r="X144" i="1"/>
  <c r="X192" i="1"/>
  <c r="X184" i="1"/>
  <c r="X168" i="1"/>
  <c r="X160" i="1"/>
  <c r="X102" i="1"/>
  <c r="X199" i="1"/>
  <c r="X175" i="1"/>
  <c r="X151" i="1"/>
  <c r="X132" i="1"/>
  <c r="X90" i="1"/>
  <c r="X198" i="1"/>
  <c r="X190" i="1"/>
  <c r="X174" i="1"/>
  <c r="X166" i="1"/>
  <c r="X150" i="1"/>
  <c r="X120" i="1"/>
  <c r="X181" i="1"/>
  <c r="X157" i="1"/>
  <c r="X121" i="1"/>
  <c r="X203" i="1"/>
  <c r="X197" i="1"/>
  <c r="X191" i="1"/>
  <c r="X185" i="1"/>
  <c r="X179" i="1"/>
  <c r="X173" i="1"/>
  <c r="X167" i="1"/>
  <c r="X161" i="1"/>
  <c r="X155" i="1"/>
  <c r="X149" i="1"/>
  <c r="X143" i="1"/>
  <c r="X137" i="1"/>
  <c r="X131" i="1"/>
  <c r="X125" i="1"/>
  <c r="X119" i="1"/>
  <c r="X113" i="1"/>
  <c r="X107" i="1"/>
  <c r="X101" i="1"/>
  <c r="X95" i="1"/>
  <c r="X89" i="1"/>
  <c r="X83" i="1"/>
  <c r="X142" i="1"/>
  <c r="X130" i="1"/>
  <c r="X124" i="1"/>
  <c r="X118" i="1"/>
  <c r="X112" i="1"/>
  <c r="X106" i="1"/>
  <c r="X100" i="1"/>
  <c r="X94" i="1"/>
  <c r="X88" i="1"/>
  <c r="X82" i="1"/>
  <c r="X136" i="1"/>
  <c r="X201" i="1"/>
  <c r="X195" i="1"/>
  <c r="X189" i="1"/>
  <c r="X183" i="1"/>
  <c r="X177" i="1"/>
  <c r="X171" i="1"/>
  <c r="X165" i="1"/>
  <c r="X159" i="1"/>
  <c r="X153" i="1"/>
  <c r="X147" i="1"/>
  <c r="X141" i="1"/>
  <c r="X135" i="1"/>
  <c r="X129" i="1"/>
  <c r="X123" i="1"/>
  <c r="X117" i="1"/>
  <c r="X111" i="1"/>
  <c r="X105" i="1"/>
  <c r="X99" i="1"/>
  <c r="X93" i="1"/>
  <c r="X87" i="1"/>
  <c r="X81" i="1"/>
  <c r="X200" i="1"/>
  <c r="X194" i="1"/>
  <c r="X188" i="1"/>
  <c r="X182" i="1"/>
  <c r="X176" i="1"/>
  <c r="X170" i="1"/>
  <c r="X164" i="1"/>
  <c r="X158" i="1"/>
  <c r="X152" i="1"/>
  <c r="X146" i="1"/>
  <c r="X140" i="1"/>
  <c r="X134" i="1"/>
  <c r="X128" i="1"/>
  <c r="X122" i="1"/>
  <c r="X116" i="1"/>
  <c r="X110" i="1"/>
  <c r="X104" i="1"/>
  <c r="X98" i="1"/>
  <c r="X92" i="1"/>
  <c r="X86" i="1"/>
  <c r="X145" i="1"/>
  <c r="X139" i="1"/>
  <c r="X133" i="1"/>
  <c r="X127" i="1"/>
  <c r="X115" i="1"/>
  <c r="X109" i="1"/>
  <c r="X103" i="1"/>
  <c r="X97" i="1"/>
  <c r="X91" i="1"/>
  <c r="X85" i="1"/>
  <c r="X80" i="1"/>
  <c r="X79" i="1"/>
  <c r="G9" i="1"/>
  <c r="X76" i="1"/>
  <c r="X75" i="1"/>
  <c r="X64" i="1"/>
  <c r="X52" i="1"/>
  <c r="X51" i="1"/>
  <c r="X63" i="1"/>
  <c r="X40" i="1"/>
  <c r="X4" i="1"/>
  <c r="X39" i="1"/>
  <c r="X28" i="1"/>
  <c r="X27" i="1"/>
  <c r="X16" i="1"/>
  <c r="X15" i="1"/>
  <c r="X50" i="1"/>
  <c r="X73" i="1"/>
  <c r="X61" i="1"/>
  <c r="X49" i="1"/>
  <c r="X37" i="1"/>
  <c r="X25" i="1"/>
  <c r="X13" i="1"/>
  <c r="X26" i="1"/>
  <c r="X72" i="1"/>
  <c r="X60" i="1"/>
  <c r="X48" i="1"/>
  <c r="X36" i="1"/>
  <c r="X24" i="1"/>
  <c r="X12" i="1"/>
  <c r="X38" i="1"/>
  <c r="X71" i="1"/>
  <c r="X59" i="1"/>
  <c r="X47" i="1"/>
  <c r="X35" i="1"/>
  <c r="X23" i="1"/>
  <c r="X11" i="1"/>
  <c r="X70" i="1"/>
  <c r="X58" i="1"/>
  <c r="X46" i="1"/>
  <c r="X34" i="1"/>
  <c r="X22" i="1"/>
  <c r="X10" i="1"/>
  <c r="X74" i="1"/>
  <c r="X69" i="1"/>
  <c r="X57" i="1"/>
  <c r="X45" i="1"/>
  <c r="X33" i="1"/>
  <c r="X21" i="1"/>
  <c r="X9" i="1"/>
  <c r="X14" i="1"/>
  <c r="X68" i="1"/>
  <c r="X56" i="1"/>
  <c r="X44" i="1"/>
  <c r="X32" i="1"/>
  <c r="X20" i="1"/>
  <c r="X8" i="1"/>
  <c r="X67" i="1"/>
  <c r="X55" i="1"/>
  <c r="X43" i="1"/>
  <c r="X31" i="1"/>
  <c r="X19" i="1"/>
  <c r="X7" i="1"/>
  <c r="X62" i="1"/>
  <c r="X78" i="1"/>
  <c r="X66" i="1"/>
  <c r="X54" i="1"/>
  <c r="X42" i="1"/>
  <c r="X30" i="1"/>
  <c r="X18" i="1"/>
  <c r="X6" i="1"/>
  <c r="X77" i="1"/>
  <c r="X65" i="1"/>
  <c r="X53" i="1"/>
  <c r="X41" i="1"/>
  <c r="X29" i="1"/>
  <c r="X17" i="1"/>
  <c r="U4" i="1"/>
  <c r="V4" i="1" l="1"/>
  <c r="Y4" i="1"/>
  <c r="U5" i="1"/>
  <c r="U6" i="1" l="1"/>
  <c r="Y6" i="1" s="1"/>
  <c r="Y5" i="1"/>
  <c r="V5" i="1"/>
  <c r="V6" i="1" l="1"/>
  <c r="U7" i="1"/>
  <c r="Y7" i="1" s="1"/>
  <c r="U8" i="1" l="1"/>
  <c r="Y8" i="1" s="1"/>
  <c r="V7" i="1"/>
  <c r="V8" i="1" l="1"/>
  <c r="U9" i="1"/>
  <c r="Y9" i="1" s="1"/>
  <c r="U10" i="1" l="1"/>
  <c r="Y10" i="1" s="1"/>
  <c r="V9" i="1"/>
  <c r="V10" i="1" l="1"/>
  <c r="U11" i="1"/>
  <c r="Y11" i="1" s="1"/>
  <c r="V11" i="1" l="1"/>
  <c r="U12" i="1"/>
  <c r="Y12" i="1" s="1"/>
  <c r="V12" i="1" l="1"/>
  <c r="U13" i="1"/>
  <c r="Y13" i="1" s="1"/>
  <c r="U14" i="1" l="1"/>
  <c r="Y14" i="1" s="1"/>
  <c r="V13" i="1"/>
  <c r="V14" i="1" l="1"/>
  <c r="U15" i="1"/>
  <c r="Y15" i="1" s="1"/>
  <c r="V15" i="1" l="1"/>
  <c r="U16" i="1"/>
  <c r="Y16" i="1" s="1"/>
  <c r="V16" i="1" l="1"/>
  <c r="U17" i="1"/>
  <c r="Y17" i="1" s="1"/>
  <c r="V17" i="1" l="1"/>
  <c r="U18" i="1"/>
  <c r="Y18" i="1" s="1"/>
  <c r="V18" i="1" l="1"/>
  <c r="U19" i="1"/>
  <c r="Y19" i="1" s="1"/>
  <c r="V19" i="1" l="1"/>
  <c r="U20" i="1"/>
  <c r="Y20" i="1" s="1"/>
  <c r="U21" i="1" l="1"/>
  <c r="V20" i="1"/>
  <c r="Y21" i="1" l="1"/>
  <c r="V21" i="1"/>
  <c r="U22" i="1"/>
  <c r="Y22" i="1" s="1"/>
  <c r="V22" i="1" l="1"/>
  <c r="U23" i="1"/>
  <c r="Y23" i="1" s="1"/>
  <c r="U24" i="1" l="1"/>
  <c r="Y24" i="1" s="1"/>
  <c r="V23" i="1"/>
  <c r="V24" i="1" l="1"/>
  <c r="U25" i="1"/>
  <c r="Y25" i="1" s="1"/>
  <c r="V25" i="1" l="1"/>
  <c r="U26" i="1"/>
  <c r="Y26" i="1" s="1"/>
  <c r="V26" i="1" l="1"/>
  <c r="U27" i="1"/>
  <c r="Y27" i="1" s="1"/>
  <c r="V27" i="1" l="1"/>
  <c r="U28" i="1"/>
  <c r="Y28" i="1" s="1"/>
  <c r="V28" i="1" l="1"/>
  <c r="U29" i="1"/>
  <c r="Y29" i="1" s="1"/>
  <c r="V29" i="1" l="1"/>
  <c r="U30" i="1"/>
  <c r="Y30" i="1" s="1"/>
  <c r="V30" i="1" l="1"/>
  <c r="U31" i="1"/>
  <c r="Y31" i="1" s="1"/>
  <c r="V31" i="1" l="1"/>
  <c r="U32" i="1"/>
  <c r="Y32" i="1" s="1"/>
  <c r="V32" i="1" l="1"/>
  <c r="U33" i="1"/>
  <c r="Y33" i="1" s="1"/>
  <c r="V33" i="1" l="1"/>
  <c r="U34" i="1"/>
  <c r="Y34" i="1" s="1"/>
  <c r="V34" i="1" l="1"/>
  <c r="U35" i="1"/>
  <c r="Y35" i="1" s="1"/>
  <c r="V35" i="1" l="1"/>
  <c r="U36" i="1"/>
  <c r="Y36" i="1" s="1"/>
  <c r="V36" i="1" l="1"/>
  <c r="U37" i="1"/>
  <c r="Y37" i="1" s="1"/>
  <c r="V37" i="1" l="1"/>
  <c r="U38" i="1"/>
  <c r="Y38" i="1" s="1"/>
  <c r="V38" i="1" l="1"/>
  <c r="U39" i="1"/>
  <c r="Y39" i="1" s="1"/>
  <c r="V39" i="1" l="1"/>
  <c r="U40" i="1"/>
  <c r="Y40" i="1" s="1"/>
  <c r="V40" i="1" l="1"/>
  <c r="U41" i="1"/>
  <c r="Y41" i="1" s="1"/>
  <c r="V41" i="1" l="1"/>
  <c r="U42" i="1"/>
  <c r="Y42" i="1" s="1"/>
  <c r="V42" i="1" l="1"/>
  <c r="U43" i="1"/>
  <c r="Y43" i="1" s="1"/>
  <c r="V43" i="1" l="1"/>
  <c r="U44" i="1"/>
  <c r="Y44" i="1" s="1"/>
  <c r="V44" i="1" l="1"/>
  <c r="U45" i="1"/>
  <c r="Y45" i="1" s="1"/>
  <c r="V45" i="1" l="1"/>
  <c r="U46" i="1"/>
  <c r="Y46" i="1" s="1"/>
  <c r="V46" i="1" l="1"/>
  <c r="U47" i="1"/>
  <c r="Y47" i="1" s="1"/>
  <c r="V47" i="1" l="1"/>
  <c r="U48" i="1"/>
  <c r="Y48" i="1" s="1"/>
  <c r="V48" i="1" l="1"/>
  <c r="U49" i="1"/>
  <c r="Y49" i="1" s="1"/>
  <c r="V49" i="1" l="1"/>
  <c r="U50" i="1"/>
  <c r="Y50" i="1" s="1"/>
  <c r="V50" i="1" l="1"/>
  <c r="U51" i="1"/>
  <c r="Y51" i="1" s="1"/>
  <c r="V51" i="1" l="1"/>
  <c r="U52" i="1"/>
  <c r="Y52" i="1" s="1"/>
  <c r="V52" i="1" l="1"/>
  <c r="U53" i="1"/>
  <c r="Y53" i="1" s="1"/>
  <c r="V53" i="1" l="1"/>
  <c r="U54" i="1"/>
  <c r="Y54" i="1" s="1"/>
  <c r="V54" i="1" l="1"/>
  <c r="U55" i="1"/>
  <c r="Y55" i="1" s="1"/>
  <c r="V55" i="1" l="1"/>
  <c r="U56" i="1"/>
  <c r="Y56" i="1" s="1"/>
  <c r="V56" i="1" l="1"/>
  <c r="U57" i="1"/>
  <c r="Y57" i="1" s="1"/>
  <c r="V57" i="1" l="1"/>
  <c r="U58" i="1"/>
  <c r="Y58" i="1" s="1"/>
  <c r="V58" i="1" l="1"/>
  <c r="U59" i="1"/>
  <c r="Y59" i="1" s="1"/>
  <c r="V59" i="1" l="1"/>
  <c r="U60" i="1"/>
  <c r="Y60" i="1" s="1"/>
  <c r="V60" i="1" l="1"/>
  <c r="U61" i="1"/>
  <c r="Y61" i="1" s="1"/>
  <c r="V61" i="1" l="1"/>
  <c r="U62" i="1"/>
  <c r="Y62" i="1" l="1"/>
  <c r="V62" i="1"/>
  <c r="U63" i="1"/>
  <c r="Y63" i="1" s="1"/>
  <c r="U64" i="1" l="1"/>
  <c r="Y64" i="1" s="1"/>
  <c r="V63" i="1"/>
  <c r="U65" i="1" l="1"/>
  <c r="Y65" i="1" s="1"/>
  <c r="V64" i="1"/>
  <c r="U66" i="1" l="1"/>
  <c r="Y66" i="1" s="1"/>
  <c r="V65" i="1"/>
  <c r="U67" i="1" l="1"/>
  <c r="Y67" i="1" s="1"/>
  <c r="V66" i="1"/>
  <c r="U68" i="1" l="1"/>
  <c r="Y68" i="1" s="1"/>
  <c r="V67" i="1"/>
  <c r="U69" i="1" l="1"/>
  <c r="Y69" i="1" s="1"/>
  <c r="V68" i="1"/>
  <c r="U70" i="1" l="1"/>
  <c r="Y70" i="1" s="1"/>
  <c r="V69" i="1"/>
  <c r="U71" i="1" l="1"/>
  <c r="Y71" i="1" s="1"/>
  <c r="V70" i="1"/>
  <c r="V71" i="1" l="1"/>
  <c r="U72" i="1"/>
  <c r="Y72" i="1" s="1"/>
  <c r="U73" i="1" l="1"/>
  <c r="Y73" i="1" s="1"/>
  <c r="V72" i="1"/>
  <c r="V73" i="1" l="1"/>
  <c r="U74" i="1"/>
  <c r="Y74" i="1" s="1"/>
  <c r="V74" i="1" l="1"/>
  <c r="U75" i="1"/>
  <c r="Y75" i="1" s="1"/>
  <c r="U76" i="1" l="1"/>
  <c r="Y76" i="1" s="1"/>
  <c r="V75" i="1"/>
  <c r="V76" i="1" l="1"/>
  <c r="U77" i="1"/>
  <c r="Y77" i="1" s="1"/>
  <c r="V77" i="1" l="1"/>
  <c r="U78" i="1"/>
  <c r="Y78" i="1" s="1"/>
  <c r="V78" i="1" l="1"/>
  <c r="U79" i="1"/>
  <c r="V79" i="1" s="1"/>
  <c r="Y79" i="1"/>
  <c r="U80" i="1" l="1"/>
  <c r="U81" i="1" s="1"/>
  <c r="V81" i="1" s="1"/>
  <c r="Y81" i="1"/>
  <c r="V80" i="1"/>
  <c r="Y80" i="1"/>
  <c r="U82" i="1" l="1"/>
  <c r="U83" i="1" s="1"/>
  <c r="V82" i="1"/>
  <c r="Y82" i="1" l="1"/>
  <c r="V83" i="1"/>
  <c r="Y83" i="1"/>
  <c r="U84" i="1"/>
  <c r="U85" i="1" l="1"/>
  <c r="V84" i="1"/>
  <c r="Y84" i="1"/>
  <c r="V85" i="1" l="1"/>
  <c r="Y85" i="1"/>
  <c r="U86" i="1"/>
  <c r="U87" i="1" l="1"/>
  <c r="V86" i="1"/>
  <c r="Y86" i="1"/>
  <c r="V87" i="1" l="1"/>
  <c r="Y87" i="1"/>
  <c r="U88" i="1"/>
  <c r="U89" i="1" l="1"/>
  <c r="V88" i="1"/>
  <c r="Y88" i="1"/>
  <c r="V89" i="1" l="1"/>
  <c r="Y89" i="1"/>
  <c r="U90" i="1"/>
  <c r="U91" i="1" l="1"/>
  <c r="V90" i="1"/>
  <c r="Y90" i="1"/>
  <c r="V91" i="1" l="1"/>
  <c r="Y91" i="1"/>
  <c r="U92" i="1"/>
  <c r="U93" i="1" l="1"/>
  <c r="V92" i="1"/>
  <c r="Y92" i="1"/>
  <c r="V93" i="1" l="1"/>
  <c r="Y93" i="1"/>
  <c r="U94" i="1"/>
  <c r="U95" i="1" l="1"/>
  <c r="Y94" i="1"/>
  <c r="V94" i="1"/>
  <c r="V95" i="1" l="1"/>
  <c r="U96" i="1"/>
  <c r="Y95" i="1"/>
  <c r="U97" i="1" l="1"/>
  <c r="V96" i="1"/>
  <c r="Y96" i="1"/>
  <c r="V97" i="1" l="1"/>
  <c r="Y97" i="1"/>
  <c r="U98" i="1"/>
  <c r="U99" i="1" l="1"/>
  <c r="V98" i="1"/>
  <c r="Y98" i="1"/>
  <c r="V99" i="1" l="1"/>
  <c r="U100" i="1"/>
  <c r="Y99" i="1"/>
  <c r="U101" i="1" l="1"/>
  <c r="V100" i="1"/>
  <c r="Y100" i="1"/>
  <c r="V101" i="1" l="1"/>
  <c r="Y101" i="1"/>
  <c r="U102" i="1"/>
  <c r="U103" i="1" l="1"/>
  <c r="V102" i="1"/>
  <c r="Y102" i="1"/>
  <c r="V103" i="1" l="1"/>
  <c r="Y103" i="1"/>
  <c r="U104" i="1"/>
  <c r="U105" i="1" l="1"/>
  <c r="V104" i="1"/>
  <c r="Y104" i="1"/>
  <c r="V105" i="1" l="1"/>
  <c r="U106" i="1"/>
  <c r="Y105" i="1"/>
  <c r="U107" i="1" l="1"/>
  <c r="V106" i="1"/>
  <c r="Y106" i="1"/>
  <c r="V107" i="1" l="1"/>
  <c r="U108" i="1"/>
  <c r="Y107" i="1"/>
  <c r="U109" i="1" l="1"/>
  <c r="V108" i="1"/>
  <c r="Y108" i="1"/>
  <c r="V109" i="1" l="1"/>
  <c r="Y109" i="1"/>
  <c r="U110" i="1"/>
  <c r="U111" i="1" l="1"/>
  <c r="V110" i="1"/>
  <c r="Y110" i="1"/>
  <c r="V111" i="1" l="1"/>
  <c r="Y111" i="1"/>
  <c r="U112" i="1"/>
  <c r="U113" i="1" l="1"/>
  <c r="Y112" i="1"/>
  <c r="V112" i="1"/>
  <c r="V113" i="1" l="1"/>
  <c r="U114" i="1"/>
  <c r="Y113" i="1"/>
  <c r="U115" i="1" l="1"/>
  <c r="Y114" i="1"/>
  <c r="V114" i="1"/>
  <c r="V115" i="1" l="1"/>
  <c r="U116" i="1"/>
  <c r="Y115" i="1"/>
  <c r="U117" i="1" l="1"/>
  <c r="Y116" i="1"/>
  <c r="V116" i="1"/>
  <c r="V117" i="1" l="1"/>
  <c r="Y117" i="1"/>
  <c r="U118" i="1"/>
  <c r="U119" i="1" l="1"/>
  <c r="Y118" i="1"/>
  <c r="V118" i="1"/>
  <c r="V119" i="1" l="1"/>
  <c r="Y119" i="1"/>
  <c r="U120" i="1"/>
  <c r="U121" i="1" l="1"/>
  <c r="V120" i="1"/>
  <c r="Y120" i="1"/>
  <c r="V121" i="1" l="1"/>
  <c r="Y121" i="1"/>
  <c r="U122" i="1"/>
  <c r="U123" i="1" l="1"/>
  <c r="Y122" i="1"/>
  <c r="V122" i="1"/>
  <c r="V123" i="1" l="1"/>
  <c r="Y123" i="1"/>
  <c r="U124" i="1"/>
  <c r="U125" i="1" l="1"/>
  <c r="Y124" i="1"/>
  <c r="V124" i="1"/>
  <c r="V125" i="1" l="1"/>
  <c r="U126" i="1"/>
  <c r="Y125" i="1"/>
  <c r="U127" i="1" l="1"/>
  <c r="Y126" i="1"/>
  <c r="V126" i="1"/>
  <c r="V127" i="1" l="1"/>
  <c r="Y127" i="1"/>
  <c r="U128" i="1"/>
  <c r="U129" i="1" l="1"/>
  <c r="V128" i="1"/>
  <c r="Y128" i="1"/>
  <c r="V129" i="1" l="1"/>
  <c r="U130" i="1"/>
  <c r="Y129" i="1"/>
  <c r="U131" i="1" l="1"/>
  <c r="Y130" i="1"/>
  <c r="V130" i="1"/>
  <c r="V131" i="1" l="1"/>
  <c r="U132" i="1"/>
  <c r="Y131" i="1"/>
  <c r="U133" i="1" l="1"/>
  <c r="Y132" i="1"/>
  <c r="V132" i="1"/>
  <c r="V133" i="1" l="1"/>
  <c r="U134" i="1"/>
  <c r="Y133" i="1"/>
  <c r="U135" i="1" l="1"/>
  <c r="V134" i="1"/>
  <c r="Y134" i="1"/>
  <c r="V135" i="1" l="1"/>
  <c r="Y135" i="1"/>
  <c r="U136" i="1"/>
  <c r="U137" i="1" l="1"/>
  <c r="Y136" i="1"/>
  <c r="V136" i="1"/>
  <c r="V137" i="1" l="1"/>
  <c r="U138" i="1"/>
  <c r="Y137" i="1"/>
  <c r="U139" i="1" l="1"/>
  <c r="Y138" i="1"/>
  <c r="V138" i="1"/>
  <c r="V139" i="1" l="1"/>
  <c r="U140" i="1"/>
  <c r="Y139" i="1"/>
  <c r="U141" i="1" l="1"/>
  <c r="Y140" i="1"/>
  <c r="V140" i="1"/>
  <c r="V141" i="1" l="1"/>
  <c r="Y141" i="1"/>
  <c r="U142" i="1"/>
  <c r="U143" i="1" l="1"/>
  <c r="V142" i="1"/>
  <c r="Y142" i="1"/>
  <c r="V143" i="1" l="1"/>
  <c r="U144" i="1"/>
  <c r="Y143" i="1"/>
  <c r="U145" i="1" l="1"/>
  <c r="Y144" i="1"/>
  <c r="V144" i="1"/>
  <c r="V145" i="1" l="1"/>
  <c r="U146" i="1"/>
  <c r="Y145" i="1"/>
  <c r="U147" i="1" l="1"/>
  <c r="Y146" i="1"/>
  <c r="V146" i="1"/>
  <c r="V147" i="1" l="1"/>
  <c r="U148" i="1"/>
  <c r="Y147" i="1"/>
  <c r="U149" i="1" l="1"/>
  <c r="Y148" i="1"/>
  <c r="V148" i="1"/>
  <c r="V149" i="1" l="1"/>
  <c r="U150" i="1"/>
  <c r="Y149" i="1"/>
  <c r="U151" i="1" l="1"/>
  <c r="V150" i="1"/>
  <c r="Y150" i="1"/>
  <c r="V151" i="1" l="1"/>
  <c r="U152" i="1"/>
  <c r="Y151" i="1"/>
  <c r="U153" i="1" l="1"/>
  <c r="V152" i="1"/>
  <c r="Y152" i="1"/>
  <c r="V153" i="1" l="1"/>
  <c r="Y153" i="1"/>
  <c r="U154" i="1"/>
  <c r="U155" i="1" l="1"/>
  <c r="V154" i="1"/>
  <c r="Y154" i="1"/>
  <c r="V155" i="1" l="1"/>
  <c r="Y155" i="1"/>
  <c r="U156" i="1"/>
  <c r="U157" i="1" l="1"/>
  <c r="V156" i="1"/>
  <c r="Y156" i="1"/>
  <c r="V157" i="1" l="1"/>
  <c r="Y157" i="1"/>
  <c r="U158" i="1"/>
  <c r="U159" i="1" l="1"/>
  <c r="V158" i="1"/>
  <c r="Y158" i="1"/>
  <c r="V159" i="1" l="1"/>
  <c r="Y159" i="1"/>
  <c r="U160" i="1"/>
  <c r="U161" i="1" l="1"/>
  <c r="V160" i="1"/>
  <c r="Y160" i="1"/>
  <c r="V161" i="1" l="1"/>
  <c r="Y161" i="1"/>
  <c r="U162" i="1"/>
  <c r="U163" i="1" l="1"/>
  <c r="V162" i="1"/>
  <c r="Y162" i="1"/>
  <c r="Y163" i="1" l="1"/>
  <c r="V163" i="1"/>
  <c r="U164" i="1"/>
  <c r="U165" i="1" l="1"/>
  <c r="V164" i="1"/>
  <c r="Y164" i="1"/>
  <c r="V165" i="1" l="1"/>
  <c r="Y165" i="1"/>
  <c r="U166" i="1"/>
  <c r="U167" i="1" l="1"/>
  <c r="V166" i="1"/>
  <c r="Y166" i="1"/>
  <c r="V167" i="1" l="1"/>
  <c r="Y167" i="1"/>
  <c r="U168" i="1"/>
  <c r="U169" i="1" l="1"/>
  <c r="V168" i="1"/>
  <c r="Y168" i="1"/>
  <c r="V169" i="1" l="1"/>
  <c r="Y169" i="1"/>
  <c r="U170" i="1"/>
  <c r="U171" i="1" l="1"/>
  <c r="V170" i="1"/>
  <c r="Y170" i="1"/>
  <c r="Y171" i="1" l="1"/>
  <c r="V171" i="1"/>
  <c r="U172" i="1"/>
  <c r="U173" i="1" l="1"/>
  <c r="Y172" i="1"/>
  <c r="V172" i="1"/>
  <c r="V173" i="1" l="1"/>
  <c r="Y173" i="1"/>
  <c r="U174" i="1"/>
  <c r="U175" i="1" l="1"/>
  <c r="Y174" i="1"/>
  <c r="V174" i="1"/>
  <c r="Y175" i="1" l="1"/>
  <c r="V175" i="1"/>
  <c r="U176" i="1"/>
  <c r="Y176" i="1" l="1"/>
  <c r="V176" i="1"/>
  <c r="U177" i="1"/>
  <c r="Y177" i="1" l="1"/>
  <c r="U178" i="1"/>
  <c r="V177" i="1"/>
  <c r="Y178" i="1" l="1"/>
  <c r="V178" i="1"/>
  <c r="U179" i="1"/>
  <c r="Y179" i="1" l="1"/>
  <c r="U180" i="1"/>
  <c r="V179" i="1"/>
  <c r="U181" i="1" l="1"/>
  <c r="V180" i="1"/>
  <c r="Y180" i="1"/>
  <c r="V181" i="1" l="1"/>
  <c r="Y181" i="1"/>
  <c r="U182" i="1"/>
  <c r="U183" i="1" l="1"/>
  <c r="Y182" i="1"/>
  <c r="V182" i="1"/>
  <c r="V183" i="1" l="1"/>
  <c r="Y183" i="1"/>
  <c r="U184" i="1"/>
  <c r="V184" i="1" l="1"/>
  <c r="U185" i="1"/>
  <c r="Y184" i="1"/>
  <c r="U186" i="1" l="1"/>
  <c r="Y185" i="1"/>
  <c r="V185" i="1"/>
  <c r="V186" i="1" l="1"/>
  <c r="Y186" i="1"/>
  <c r="U187" i="1"/>
  <c r="V187" i="1" l="1"/>
  <c r="Y187" i="1"/>
  <c r="U188" i="1"/>
  <c r="V188" i="1" l="1"/>
  <c r="U189" i="1"/>
  <c r="Y188" i="1"/>
  <c r="V189" i="1" l="1"/>
  <c r="U190" i="1"/>
  <c r="Y189" i="1"/>
  <c r="U191" i="1" l="1"/>
  <c r="V190" i="1"/>
  <c r="Y190" i="1"/>
  <c r="V191" i="1" l="1"/>
  <c r="Y191" i="1"/>
  <c r="U192" i="1"/>
  <c r="U193" i="1" l="1"/>
  <c r="V192" i="1"/>
  <c r="Y192" i="1"/>
  <c r="U194" i="1" l="1"/>
  <c r="V193" i="1"/>
  <c r="Y193" i="1"/>
  <c r="Y194" i="1" l="1"/>
  <c r="V194" i="1"/>
  <c r="U195" i="1"/>
  <c r="V195" i="1" l="1"/>
  <c r="U196" i="1"/>
  <c r="Y195" i="1"/>
  <c r="V196" i="1" l="1"/>
  <c r="U197" i="1"/>
  <c r="Y196" i="1"/>
  <c r="Y197" i="1" l="1"/>
  <c r="V197" i="1"/>
  <c r="U198" i="1"/>
  <c r="V198" i="1" l="1"/>
  <c r="U199" i="1"/>
  <c r="Y198" i="1"/>
  <c r="V199" i="1" l="1"/>
  <c r="Y199" i="1"/>
  <c r="U200" i="1"/>
  <c r="U201" i="1" l="1"/>
  <c r="V200" i="1"/>
  <c r="Y200" i="1"/>
  <c r="V201" i="1" l="1"/>
  <c r="Y201" i="1"/>
  <c r="U202" i="1"/>
  <c r="U203" i="1" l="1"/>
  <c r="V202" i="1"/>
  <c r="Y202" i="1"/>
  <c r="V203" i="1" l="1"/>
  <c r="Y203" i="1"/>
  <c r="U204" i="1"/>
  <c r="Y204" i="1" l="1"/>
  <c r="V204" i="1"/>
  <c r="D19" i="1" s="1"/>
</calcChain>
</file>

<file path=xl/sharedStrings.xml><?xml version="1.0" encoding="utf-8"?>
<sst xmlns="http://schemas.openxmlformats.org/spreadsheetml/2006/main" count="25" uniqueCount="23">
  <si>
    <t>Volume</t>
  </si>
  <si>
    <t>gal</t>
  </si>
  <si>
    <t>L</t>
  </si>
  <si>
    <t>Concentration</t>
  </si>
  <si>
    <t>ppm</t>
  </si>
  <si>
    <t>Pump</t>
  </si>
  <si>
    <t>gal / h</t>
  </si>
  <si>
    <t>L / min</t>
  </si>
  <si>
    <t>Turn-over</t>
  </si>
  <si>
    <t>min</t>
  </si>
  <si>
    <t>Supply</t>
  </si>
  <si>
    <t>mg / hr</t>
  </si>
  <si>
    <t>mg / min</t>
  </si>
  <si>
    <t>Half-life</t>
  </si>
  <si>
    <t>Efficiency</t>
  </si>
  <si>
    <t>Time</t>
  </si>
  <si>
    <t>Dissolved O3</t>
  </si>
  <si>
    <t>PPM</t>
  </si>
  <si>
    <t>PPM Target</t>
  </si>
  <si>
    <t>Venturi injector</t>
  </si>
  <si>
    <t>O3 Add</t>
  </si>
  <si>
    <t>O3 Breakdown</t>
  </si>
  <si>
    <t>Time to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</si>
</sst>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2" borderId="1" xfId="1"/>
    <xf numFmtId="9" fontId="1" fillId="2" borderId="1" xfId="1" applyNumberFormat="1"/>
    <xf numFmtId="164" fontId="1" fillId="2" borderId="1" xfId="1" applyNumberFormat="1"/>
    <xf numFmtId="0" fontId="0" fillId="0" borderId="0" xfId="0" applyAlignment="1">
      <alignment horizontal="righ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Sheet1!$V$3</c:f>
              <c:strCache>
                <c:ptCount val="1"/>
                <c:pt idx="0">
                  <c:v>PPM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Sheet1!$T$4:$T$204</c:f>
              <c:numCache>
                <c:formatCode>General</c:formatCode>
                <c:ptCount val="2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</c:numCache>
            </c:numRef>
          </c:xVal>
          <c:yVal>
            <c:numRef>
              <c:f>Sheet1!$V$4:$V$204</c:f>
              <c:numCache>
                <c:formatCode>0.00</c:formatCode>
                <c:ptCount val="201"/>
                <c:pt idx="0">
                  <c:v>7.0445913828797044E-2</c:v>
                </c:pt>
                <c:pt idx="1">
                  <c:v>0.13928284076206598</c:v>
                </c:pt>
                <c:pt idx="2">
                  <c:v>0.20654753011128951</c:v>
                </c:pt>
                <c:pt idx="3">
                  <c:v>0.27227589183251616</c:v>
                </c:pt>
                <c:pt idx="4">
                  <c:v>0.33650301569726471</c:v>
                </c:pt>
                <c:pt idx="5">
                  <c:v>0.39926319002556471</c:v>
                </c:pt>
                <c:pt idx="6">
                  <c:v>0.46058991999113424</c:v>
                </c:pt>
                <c:pt idx="7">
                  <c:v>0.52051594550846569</c:v>
                </c:pt>
                <c:pt idx="8">
                  <c:v>0.57907325871137105</c:v>
                </c:pt>
                <c:pt idx="9">
                  <c:v>0.63629312103231639</c:v>
                </c:pt>
                <c:pt idx="10">
                  <c:v>0.69220607989166327</c:v>
                </c:pt>
                <c:pt idx="11">
                  <c:v>0.74684198500572785</c:v>
                </c:pt>
                <c:pt idx="12">
                  <c:v>0.80023000432236358</c:v>
                </c:pt>
                <c:pt idx="13">
                  <c:v>0.85239863959257434</c:v>
                </c:pt>
                <c:pt idx="14">
                  <c:v>0.90337574158647127</c:v>
                </c:pt>
                <c:pt idx="15">
                  <c:v>0.95318852496169681</c:v>
                </c:pt>
                <c:pt idx="16">
                  <c:v>1.001863582792254</c:v>
                </c:pt>
                <c:pt idx="17">
                  <c:v>1.0494269007654964</c:v>
                </c:pt>
                <c:pt idx="18">
                  <c:v>1.0959038710548581</c:v>
                </c:pt>
                <c:pt idx="19">
                  <c:v>1.1413193058757298</c:v>
                </c:pt>
                <c:pt idx="20">
                  <c:v>1.1856974507317206</c:v>
                </c:pt>
                <c:pt idx="21">
                  <c:v>1.2290619973583707</c:v>
                </c:pt>
                <c:pt idx="22">
                  <c:v>1.2714360963712339</c:v>
                </c:pt>
                <c:pt idx="23">
                  <c:v>1.3128423696250726</c:v>
                </c:pt>
                <c:pt idx="24">
                  <c:v>1.3533029222907735</c:v>
                </c:pt>
                <c:pt idx="25">
                  <c:v>1.3928393546564219</c:v>
                </c:pt>
                <c:pt idx="26">
                  <c:v>1.4314727736588417</c:v>
                </c:pt>
                <c:pt idx="27">
                  <c:v>1.4692238041517531</c:v>
                </c:pt>
                <c:pt idx="28">
                  <c:v>1.5061125999165668</c:v>
                </c:pt>
                <c:pt idx="29">
                  <c:v>1.5421588544216895</c:v>
                </c:pt>
                <c:pt idx="30">
                  <c:v>1.5773818113360878</c:v>
                </c:pt>
                <c:pt idx="31">
                  <c:v>1.6118002748027223</c:v>
                </c:pt>
                <c:pt idx="32">
                  <c:v>1.6454326194773339</c:v>
                </c:pt>
                <c:pt idx="33">
                  <c:v>1.678296800337947</c:v>
                </c:pt>
                <c:pt idx="34">
                  <c:v>1.7104103622703211</c:v>
                </c:pt>
                <c:pt idx="35">
                  <c:v>1.7417904494344711</c:v>
                </c:pt>
                <c:pt idx="36">
                  <c:v>1.7724538144172557</c:v>
                </c:pt>
                <c:pt idx="37">
                  <c:v>1.8024168271759218</c:v>
                </c:pt>
                <c:pt idx="38">
                  <c:v>1.8316954837773745</c:v>
                </c:pt>
                <c:pt idx="39">
                  <c:v>1.8603054149378473</c:v>
                </c:pt>
                <c:pt idx="40">
                  <c:v>1.8882618943675207</c:v>
                </c:pt>
                <c:pt idx="41">
                  <c:v>1.9155798469245531</c:v>
                </c:pt>
                <c:pt idx="42">
                  <c:v>1.9422738565828714</c:v>
                </c:pt>
                <c:pt idx="43">
                  <c:v>1.968358174217977</c:v>
                </c:pt>
                <c:pt idx="44">
                  <c:v>1.9938467252149252</c:v>
                </c:pt>
                <c:pt idx="45">
                  <c:v>2.0187531169025381</c:v>
                </c:pt>
                <c:pt idx="46">
                  <c:v>2.0430906458178169</c:v>
                </c:pt>
                <c:pt idx="47">
                  <c:v>2.0668723048044382</c:v>
                </c:pt>
                <c:pt idx="48">
                  <c:v>2.0901107899491191</c:v>
                </c:pt>
                <c:pt idx="49">
                  <c:v>2.1128185073595551</c:v>
                </c:pt>
                <c:pt idx="50">
                  <c:v>2.1350075797875507</c:v>
                </c:pt>
                <c:pt idx="51">
                  <c:v>2.1566898531008762</c:v>
                </c:pt>
                <c:pt idx="52">
                  <c:v>2.1778769026073079</c:v>
                </c:pt>
                <c:pt idx="53">
                  <c:v>2.1985800392342272</c:v>
                </c:pt>
                <c:pt idx="54">
                  <c:v>2.2188103155670778</c:v>
                </c:pt>
                <c:pt idx="55">
                  <c:v>2.2385785317499023</c:v>
                </c:pt>
                <c:pt idx="56">
                  <c:v>2.257895241251112</c:v>
                </c:pt>
                <c:pt idx="57">
                  <c:v>2.2767707564975681</c:v>
                </c:pt>
                <c:pt idx="58">
                  <c:v>2.2952151543799748</c:v>
                </c:pt>
                <c:pt idx="59">
                  <c:v>2.3132382816325361</c:v>
                </c:pt>
                <c:pt idx="60">
                  <c:v>2.3308497600897358</c:v>
                </c:pt>
                <c:pt idx="61">
                  <c:v>2.348058991823053</c:v>
                </c:pt>
                <c:pt idx="62">
                  <c:v>2.3648751641603587</c:v>
                </c:pt>
                <c:pt idx="63">
                  <c:v>2.3813072545906651</c:v>
                </c:pt>
                <c:pt idx="64">
                  <c:v>2.3973640355568522</c:v>
                </c:pt>
                <c:pt idx="65">
                  <c:v>2.4130540791389272</c:v>
                </c:pt>
                <c:pt idx="66">
                  <c:v>2.4283857616303197</c:v>
                </c:pt>
                <c:pt idx="67">
                  <c:v>2.443367268009653</c:v>
                </c:pt>
                <c:pt idx="68">
                  <c:v>2.458006596310379</c:v>
                </c:pt>
                <c:pt idx="69">
                  <c:v>2.4723115618906157</c:v>
                </c:pt>
                <c:pt idx="70">
                  <c:v>2.4862898016054524</c:v>
                </c:pt>
                <c:pt idx="71">
                  <c:v>2.4999487778839686</c:v>
                </c:pt>
                <c:pt idx="72">
                  <c:v>2.5132957827131275</c:v>
                </c:pt>
                <c:pt idx="73">
                  <c:v>2.5263379415306799</c:v>
                </c:pt>
                <c:pt idx="74">
                  <c:v>2.5390822170291543</c:v>
                </c:pt>
                <c:pt idx="75">
                  <c:v>2.5515354128729606</c:v>
                </c:pt>
                <c:pt idx="76">
                  <c:v>2.5637041773306</c:v>
                </c:pt>
                <c:pt idx="77">
                  <c:v>2.5755950068239106</c:v>
                </c:pt>
                <c:pt idx="78">
                  <c:v>2.5872142493962511</c:v>
                </c:pt>
                <c:pt idx="79">
                  <c:v>2.5985681081014693</c:v>
                </c:pt>
                <c:pt idx="80">
                  <c:v>2.6096626443154669</c:v>
                </c:pt>
                <c:pt idx="81">
                  <c:v>2.6205037809721294</c:v>
                </c:pt>
                <c:pt idx="82">
                  <c:v>2.6310973057253455</c:v>
                </c:pt>
                <c:pt idx="83">
                  <c:v>2.6414488740388054</c:v>
                </c:pt>
                <c:pt idx="84">
                  <c:v>2.6515640122052306</c:v>
                </c:pt>
                <c:pt idx="85">
                  <c:v>2.6614481202966425</c:v>
                </c:pt>
                <c:pt idx="86">
                  <c:v>2.6711064750472477</c:v>
                </c:pt>
                <c:pt idx="87">
                  <c:v>2.6805442326704756</c:v>
                </c:pt>
                <c:pt idx="88">
                  <c:v>2.6897664316116789</c:v>
                </c:pt>
                <c:pt idx="89">
                  <c:v>2.6987779952379598</c:v>
                </c:pt>
                <c:pt idx="90">
                  <c:v>2.7075837344665592</c:v>
                </c:pt>
                <c:pt idx="91">
                  <c:v>2.7161883503332178</c:v>
                </c:pt>
                <c:pt idx="92">
                  <c:v>2.7245964365018707</c:v>
                </c:pt>
                <c:pt idx="93">
                  <c:v>2.7328124817170241</c:v>
                </c:pt>
                <c:pt idx="94">
                  <c:v>2.7408408722001179</c:v>
                </c:pt>
                <c:pt idx="95">
                  <c:v>2.7486858939911554</c:v>
                </c:pt>
                <c:pt idx="96">
                  <c:v>2.7563517352368514</c:v>
                </c:pt>
                <c:pt idx="97">
                  <c:v>2.7638424884265178</c:v>
                </c:pt>
                <c:pt idx="98">
                  <c:v>2.7711621525768808</c:v>
                </c:pt>
                <c:pt idx="99">
                  <c:v>2.778314635366999</c:v>
                </c:pt>
                <c:pt idx="100">
                  <c:v>2.7853037552244175</c:v>
                </c:pt>
                <c:pt idx="101">
                  <c:v>2.7921332433636752</c:v>
                </c:pt>
                <c:pt idx="102">
                  <c:v>2.7988067457782551</c:v>
                </c:pt>
                <c:pt idx="103">
                  <c:v>2.8053278251870317</c:v>
                </c:pt>
                <c:pt idx="104">
                  <c:v>2.8116999629362689</c:v>
                </c:pt>
                <c:pt idx="105">
                  <c:v>2.8179265608581718</c:v>
                </c:pt>
                <c:pt idx="106">
                  <c:v>2.8240109430869915</c:v>
                </c:pt>
                <c:pt idx="107">
                  <c:v>2.8299563578336473</c:v>
                </c:pt>
                <c:pt idx="108">
                  <c:v>2.8357659791198175</c:v>
                </c:pt>
                <c:pt idx="109">
                  <c:v>2.8414429084724264</c:v>
                </c:pt>
                <c:pt idx="110">
                  <c:v>2.8469901765794252</c:v>
                </c:pt>
                <c:pt idx="111">
                  <c:v>2.8524107449077563</c:v>
                </c:pt>
                <c:pt idx="112">
                  <c:v>2.8577075072843643</c:v>
                </c:pt>
                <c:pt idx="113">
                  <c:v>2.862883291441094</c:v>
                </c:pt>
                <c:pt idx="114">
                  <c:v>2.8679408605243069</c:v>
                </c:pt>
                <c:pt idx="115">
                  <c:v>2.8728829145700128</c:v>
                </c:pt>
                <c:pt idx="116">
                  <c:v>2.8777120919453152</c:v>
                </c:pt>
                <c:pt idx="117">
                  <c:v>2.8824309707569293</c:v>
                </c:pt>
                <c:pt idx="118">
                  <c:v>2.887042070227531</c:v>
                </c:pt>
                <c:pt idx="119">
                  <c:v>2.8915478520406714</c:v>
                </c:pt>
                <c:pt idx="120">
                  <c:v>2.8959507216549714</c:v>
                </c:pt>
                <c:pt idx="121">
                  <c:v>2.9002530295883009</c:v>
                </c:pt>
                <c:pt idx="122">
                  <c:v>2.9044570726726273</c:v>
                </c:pt>
                <c:pt idx="123">
                  <c:v>2.908565095280204</c:v>
                </c:pt>
                <c:pt idx="124">
                  <c:v>2.9125792905217507</c:v>
                </c:pt>
                <c:pt idx="125">
                  <c:v>2.9165018014172692</c:v>
                </c:pt>
                <c:pt idx="126">
                  <c:v>2.9203347220401175</c:v>
                </c:pt>
                <c:pt idx="127">
                  <c:v>2.9240800986349504</c:v>
                </c:pt>
                <c:pt idx="128">
                  <c:v>2.9277399307101319</c:v>
                </c:pt>
                <c:pt idx="129">
                  <c:v>2.9313161721051908</c:v>
                </c:pt>
                <c:pt idx="130">
                  <c:v>2.9348107320338999</c:v>
                </c:pt>
                <c:pt idx="131">
                  <c:v>2.9382254761035287</c:v>
                </c:pt>
                <c:pt idx="132">
                  <c:v>2.9415622273108188</c:v>
                </c:pt>
                <c:pt idx="133">
                  <c:v>2.9448227670152067</c:v>
                </c:pt>
                <c:pt idx="134">
                  <c:v>2.9480088358898255</c:v>
                </c:pt>
                <c:pt idx="135">
                  <c:v>2.951122134850777</c:v>
                </c:pt>
                <c:pt idx="136">
                  <c:v>2.9541643259651869</c:v>
                </c:pt>
                <c:pt idx="137">
                  <c:v>2.9571370333385145</c:v>
                </c:pt>
                <c:pt idx="138">
                  <c:v>2.9600418439815992</c:v>
                </c:pt>
                <c:pt idx="139">
                  <c:v>2.9628803086579039</c:v>
                </c:pt>
                <c:pt idx="140">
                  <c:v>2.9656539427114028</c:v>
                </c:pt>
                <c:pt idx="141">
                  <c:v>2.9683642268755688</c:v>
                </c:pt>
                <c:pt idx="142">
                  <c:v>2.9710126080638726</c:v>
                </c:pt>
                <c:pt idx="143">
                  <c:v>2.9736005001422376</c:v>
                </c:pt>
                <c:pt idx="144">
                  <c:v>2.9761292846838439</c:v>
                </c:pt>
                <c:pt idx="145">
                  <c:v>2.978600311706697</c:v>
                </c:pt>
                <c:pt idx="146">
                  <c:v>2.9810149003943485</c:v>
                </c:pt>
                <c:pt idx="147">
                  <c:v>2.9833743398001551</c:v>
                </c:pt>
                <c:pt idx="148">
                  <c:v>2.9856798895354562</c:v>
                </c:pt>
                <c:pt idx="149">
                  <c:v>2.9879327804420264</c:v>
                </c:pt>
                <c:pt idx="150">
                  <c:v>2.9901342152491761</c:v>
                </c:pt>
                <c:pt idx="151">
                  <c:v>2.9922853692158409</c:v>
                </c:pt>
                <c:pt idx="152">
                  <c:v>2.9943873907580039</c:v>
                </c:pt>
                <c:pt idx="153">
                  <c:v>2.9964414020617922</c:v>
                </c:pt>
                <c:pt idx="154">
                  <c:v>2.9984484996825658</c:v>
                </c:pt>
                <c:pt idx="155">
                  <c:v>3.0004097551303253</c:v>
                </c:pt>
                <c:pt idx="156">
                  <c:v>3.0023262154417494</c:v>
                </c:pt>
                <c:pt idx="157">
                  <c:v>3.0041989037391659</c:v>
                </c:pt>
                <c:pt idx="158">
                  <c:v>3.0060288197767568</c:v>
                </c:pt>
                <c:pt idx="159">
                  <c:v>3.007816940474286</c:v>
                </c:pt>
                <c:pt idx="160">
                  <c:v>3.0095642204386408</c:v>
                </c:pt>
                <c:pt idx="161">
                  <c:v>3.0112715924734554</c:v>
                </c:pt>
                <c:pt idx="162">
                  <c:v>3.0129399680771001</c:v>
                </c:pt>
                <c:pt idx="163">
                  <c:v>3.014570237929294</c:v>
                </c:pt>
                <c:pt idx="164">
                  <c:v>3.0161632723666032</c:v>
                </c:pt>
                <c:pt idx="165">
                  <c:v>3.0177199218470787</c:v>
                </c:pt>
                <c:pt idx="166">
                  <c:v>3.0192410174042839</c:v>
                </c:pt>
                <c:pt idx="167">
                  <c:v>3.0207273710909477</c:v>
                </c:pt>
                <c:pt idx="168">
                  <c:v>3.0221797764124902</c:v>
                </c:pt>
                <c:pt idx="169">
                  <c:v>3.0235990087506424</c:v>
                </c:pt>
                <c:pt idx="170">
                  <c:v>3.0249858257773923</c:v>
                </c:pt>
                <c:pt idx="171">
                  <c:v>3.026340967859475</c:v>
                </c:pt>
                <c:pt idx="172">
                  <c:v>3.0276651584536269</c:v>
                </c:pt>
                <c:pt idx="173">
                  <c:v>3.0289591044928095</c:v>
                </c:pt>
                <c:pt idx="174">
                  <c:v>3.0302234967636124</c:v>
                </c:pt>
                <c:pt idx="175">
                  <c:v>3.0314590102750389</c:v>
                </c:pt>
                <c:pt idx="176">
                  <c:v>3.0326663046188647</c:v>
                </c:pt>
                <c:pt idx="177">
                  <c:v>3.0338460243217682</c:v>
                </c:pt>
                <c:pt idx="178">
                  <c:v>3.0349987991894189</c:v>
                </c:pt>
                <c:pt idx="179">
                  <c:v>3.0361252446427041</c:v>
                </c:pt>
                <c:pt idx="180">
                  <c:v>3.0372259620462789</c:v>
                </c:pt>
                <c:pt idx="181">
                  <c:v>3.0383015390296113</c:v>
                </c:pt>
                <c:pt idx="182">
                  <c:v>3.039352549800693</c:v>
                </c:pt>
                <c:pt idx="183">
                  <c:v>3.0403795554525872</c:v>
                </c:pt>
                <c:pt idx="184">
                  <c:v>3.041383104262974</c:v>
                </c:pt>
                <c:pt idx="185">
                  <c:v>3.0423637319868537</c:v>
                </c:pt>
                <c:pt idx="186">
                  <c:v>3.0433219621425658</c:v>
                </c:pt>
                <c:pt idx="187">
                  <c:v>3.0442583062912738</c:v>
                </c:pt>
                <c:pt idx="188">
                  <c:v>3.0451732643100695</c:v>
                </c:pt>
                <c:pt idx="189">
                  <c:v>3.0460673246588343</c:v>
                </c:pt>
                <c:pt idx="190">
                  <c:v>3.0469409646410113</c:v>
                </c:pt>
                <c:pt idx="191">
                  <c:v>3.0477946506584184</c:v>
                </c:pt>
                <c:pt idx="192">
                  <c:v>3.0486288384602411</c:v>
                </c:pt>
                <c:pt idx="193">
                  <c:v>3.0494439733863379</c:v>
                </c:pt>
                <c:pt idx="194">
                  <c:v>3.0502404906049927</c:v>
                </c:pt>
                <c:pt idx="195">
                  <c:v>3.0510188153452309</c:v>
                </c:pt>
                <c:pt idx="196">
                  <c:v>3.051779363123833</c:v>
                </c:pt>
                <c:pt idx="197">
                  <c:v>3.0525225399671649</c:v>
                </c:pt>
                <c:pt idx="198">
                  <c:v>3.0532487426279364</c:v>
                </c:pt>
                <c:pt idx="199">
                  <c:v>3.0539583587970127</c:v>
                </c:pt>
                <c:pt idx="200">
                  <c:v>3.0546517673103879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65-4A65-AE72-808193852AB1}"/>
            </c:ext>
          </c:extLst>
        </c:ser>
        <c:ser>
          <c:idx val="0"/>
          <c:order val="1"/>
          <c:tx>
            <c:strRef>
              <c:f>Sheet1!$W$3</c:f>
              <c:strCache>
                <c:ptCount val="1"/>
                <c:pt idx="0">
                  <c:v>PPM Target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Sheet1!$T$4:$T$204</c:f>
              <c:numCache>
                <c:formatCode>General</c:formatCode>
                <c:ptCount val="2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</c:numCache>
            </c:numRef>
          </c:xVal>
          <c:yVal>
            <c:numRef>
              <c:f>Sheet1!$W$4:$W$204</c:f>
              <c:numCache>
                <c:formatCode>0.0</c:formatCode>
                <c:ptCount val="2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65-4A65-AE72-808193852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872688"/>
        <c:axId val="1836868752"/>
      </c:scatterChart>
      <c:scatterChart>
        <c:scatterStyle val="smoothMarker"/>
        <c:varyColors val="0"/>
        <c:ser>
          <c:idx val="2"/>
          <c:order val="2"/>
          <c:tx>
            <c:strRef>
              <c:f>Sheet1!$X$3</c:f>
              <c:strCache>
                <c:ptCount val="1"/>
                <c:pt idx="0">
                  <c:v>O3 Add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Sheet1!$T$4:$T$204</c:f>
              <c:numCache>
                <c:formatCode>General</c:formatCode>
                <c:ptCount val="2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</c:numCache>
            </c:numRef>
          </c:xVal>
          <c:yVal>
            <c:numRef>
              <c:f>Sheet1!$X$4:$X$204</c:f>
            </c:numRef>
          </c:yVal>
          <c:smooth val="1"/>
          <c:extLst>
            <c:ext xmlns:c16="http://schemas.microsoft.com/office/drawing/2014/chart" uri="{C3380CC4-5D6E-409C-BE32-E72D297353CC}">
              <c16:uniqueId val="{00000004-0165-4A65-AE72-808193852AB1}"/>
            </c:ext>
          </c:extLst>
        </c:ser>
        <c:ser>
          <c:idx val="3"/>
          <c:order val="3"/>
          <c:tx>
            <c:strRef>
              <c:f>Sheet1!$Y$3</c:f>
              <c:strCache>
                <c:ptCount val="1"/>
                <c:pt idx="0">
                  <c:v>O3 Breakdown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Sheet1!$T$4:$T$204</c:f>
              <c:numCache>
                <c:formatCode>General</c:formatCode>
                <c:ptCount val="2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</c:numCache>
            </c:numRef>
          </c:xVal>
          <c:yVal>
            <c:numRef>
              <c:f>Sheet1!$Y$4:$Y$204</c:f>
            </c:numRef>
          </c:yVal>
          <c:smooth val="1"/>
          <c:extLst>
            <c:ext xmlns:c16="http://schemas.microsoft.com/office/drawing/2014/chart" uri="{C3380CC4-5D6E-409C-BE32-E72D297353CC}">
              <c16:uniqueId val="{00000005-0165-4A65-AE72-808193852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999031"/>
        <c:axId val="1588990503"/>
      </c:scatterChart>
      <c:valAx>
        <c:axId val="183687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868752"/>
        <c:crosses val="autoZero"/>
        <c:crossBetween val="midCat"/>
      </c:valAx>
      <c:valAx>
        <c:axId val="18368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872688"/>
        <c:crosses val="autoZero"/>
        <c:crossBetween val="midCat"/>
      </c:valAx>
      <c:valAx>
        <c:axId val="1588990503"/>
        <c:scaling>
          <c:orientation val="minMax"/>
          <c:max val="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999031"/>
        <c:crosses val="max"/>
        <c:crossBetween val="midCat"/>
      </c:valAx>
      <c:valAx>
        <c:axId val="15889990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89905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</xdr:row>
      <xdr:rowOff>180974</xdr:rowOff>
    </xdr:from>
    <xdr:to>
      <xdr:col>18</xdr:col>
      <xdr:colOff>31750</xdr:colOff>
      <xdr:row>28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20CA48-378C-4E5E-AE0A-C8512E3EDF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154781</xdr:colOff>
      <xdr:row>21</xdr:row>
      <xdr:rowOff>75406</xdr:rowOff>
    </xdr:from>
    <xdr:to>
      <xdr:col>11</xdr:col>
      <xdr:colOff>571500</xdr:colOff>
      <xdr:row>29</xdr:row>
      <xdr:rowOff>162718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4B343731-D404-43FA-B35E-F2004E464BD7}"/>
            </a:ext>
          </a:extLst>
        </xdr:cNvPr>
        <xdr:cNvSpPr/>
      </xdr:nvSpPr>
      <xdr:spPr>
        <a:xfrm>
          <a:off x="3210719" y="3909219"/>
          <a:ext cx="4083844" cy="154781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5 gallon bucket</a:t>
          </a:r>
        </a:p>
      </xdr:txBody>
    </xdr:sp>
    <xdr:clientData/>
  </xdr:twoCellAnchor>
  <xdr:twoCellAnchor>
    <xdr:from>
      <xdr:col>5</xdr:col>
      <xdr:colOff>125446</xdr:colOff>
      <xdr:row>19</xdr:row>
      <xdr:rowOff>95328</xdr:rowOff>
    </xdr:from>
    <xdr:to>
      <xdr:col>11</xdr:col>
      <xdr:colOff>594980</xdr:colOff>
      <xdr:row>29</xdr:row>
      <xdr:rowOff>163713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2B742FA1-907A-4D3C-A406-FD78B47DFD80}"/>
            </a:ext>
          </a:extLst>
        </xdr:cNvPr>
        <xdr:cNvGrpSpPr/>
      </xdr:nvGrpSpPr>
      <xdr:grpSpPr>
        <a:xfrm>
          <a:off x="3175986" y="3593828"/>
          <a:ext cx="4122054" cy="1906425"/>
          <a:chOff x="8071338" y="3808604"/>
          <a:chExt cx="4125547" cy="1918956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625BC152-5657-4EF2-B286-7DA663839F77}"/>
              </a:ext>
            </a:extLst>
          </xdr:cNvPr>
          <xdr:cNvCxnSpPr/>
        </xdr:nvCxnSpPr>
        <xdr:spPr>
          <a:xfrm>
            <a:off x="8093288" y="3808604"/>
            <a:ext cx="0" cy="191407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D821390B-C8CA-4D93-B510-89A01FFC0225}"/>
              </a:ext>
            </a:extLst>
          </xdr:cNvPr>
          <xdr:cNvCxnSpPr/>
        </xdr:nvCxnSpPr>
        <xdr:spPr>
          <a:xfrm>
            <a:off x="8071338" y="5727560"/>
            <a:ext cx="4125547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12BA8DFB-6B3A-437A-BEBB-0BE4FAC67B30}"/>
              </a:ext>
            </a:extLst>
          </xdr:cNvPr>
          <xdr:cNvCxnSpPr/>
        </xdr:nvCxnSpPr>
        <xdr:spPr>
          <a:xfrm>
            <a:off x="12180126" y="3808604"/>
            <a:ext cx="0" cy="191407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547584</xdr:colOff>
      <xdr:row>14</xdr:row>
      <xdr:rowOff>75870</xdr:rowOff>
    </xdr:from>
    <xdr:to>
      <xdr:col>6</xdr:col>
      <xdr:colOff>383777</xdr:colOff>
      <xdr:row>14</xdr:row>
      <xdr:rowOff>76634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CE6F19CB-07E7-4D04-9205-DC20BC297875}"/>
            </a:ext>
          </a:extLst>
        </xdr:cNvPr>
        <xdr:cNvCxnSpPr>
          <a:stCxn id="2" idx="1"/>
        </xdr:cNvCxnSpPr>
      </xdr:nvCxnSpPr>
      <xdr:spPr>
        <a:xfrm flipH="1" flipV="1">
          <a:off x="3598883" y="2662052"/>
          <a:ext cx="446452" cy="764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14</xdr:row>
      <xdr:rowOff>87313</xdr:rowOff>
    </xdr:from>
    <xdr:to>
      <xdr:col>5</xdr:col>
      <xdr:colOff>571500</xdr:colOff>
      <xdr:row>22</xdr:row>
      <xdr:rowOff>119063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EBA0C401-A52E-4611-92A7-5B6242F657D4}"/>
            </a:ext>
          </a:extLst>
        </xdr:cNvPr>
        <xdr:cNvCxnSpPr/>
      </xdr:nvCxnSpPr>
      <xdr:spPr>
        <a:xfrm>
          <a:off x="3627438" y="2643188"/>
          <a:ext cx="0" cy="149225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363381</xdr:colOff>
      <xdr:row>14</xdr:row>
      <xdr:rowOff>73396</xdr:rowOff>
    </xdr:from>
    <xdr:to>
      <xdr:col>11</xdr:col>
      <xdr:colOff>398526</xdr:colOff>
      <xdr:row>14</xdr:row>
      <xdr:rowOff>76646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9DEE4724-1B41-4F76-A6B1-81FDC70D6EBC}"/>
            </a:ext>
          </a:extLst>
        </xdr:cNvPr>
        <xdr:cNvCxnSpPr>
          <a:endCxn id="31" idx="3"/>
        </xdr:cNvCxnSpPr>
      </xdr:nvCxnSpPr>
      <xdr:spPr>
        <a:xfrm flipH="1">
          <a:off x="5245459" y="2659578"/>
          <a:ext cx="1865924" cy="3250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373062</xdr:colOff>
      <xdr:row>14</xdr:row>
      <xdr:rowOff>87313</xdr:rowOff>
    </xdr:from>
    <xdr:to>
      <xdr:col>11</xdr:col>
      <xdr:colOff>373062</xdr:colOff>
      <xdr:row>28</xdr:row>
      <xdr:rowOff>170656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5BE05AA9-E130-444E-BCF6-4FCD3E797BA2}"/>
            </a:ext>
          </a:extLst>
        </xdr:cNvPr>
        <xdr:cNvCxnSpPr/>
      </xdr:nvCxnSpPr>
      <xdr:spPr>
        <a:xfrm>
          <a:off x="7096125" y="2643188"/>
          <a:ext cx="0" cy="2639218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67467</xdr:colOff>
      <xdr:row>28</xdr:row>
      <xdr:rowOff>138906</xdr:rowOff>
    </xdr:from>
    <xdr:to>
      <xdr:col>11</xdr:col>
      <xdr:colOff>395303</xdr:colOff>
      <xdr:row>28</xdr:row>
      <xdr:rowOff>144167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30E29C5-A21E-49F5-A15C-34A4BB14DE17}"/>
            </a:ext>
          </a:extLst>
        </xdr:cNvPr>
        <xdr:cNvCxnSpPr/>
      </xdr:nvCxnSpPr>
      <xdr:spPr>
        <a:xfrm flipH="1" flipV="1">
          <a:off x="6790530" y="5250656"/>
          <a:ext cx="327836" cy="5261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206375</xdr:colOff>
      <xdr:row>7</xdr:row>
      <xdr:rowOff>27781</xdr:rowOff>
    </xdr:from>
    <xdr:to>
      <xdr:col>4</xdr:col>
      <xdr:colOff>412750</xdr:colOff>
      <xdr:row>13</xdr:row>
      <xdr:rowOff>23812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384C3429-B717-4685-9C2B-67EC41C9DBD8}"/>
            </a:ext>
          </a:extLst>
        </xdr:cNvPr>
        <xdr:cNvSpPr/>
      </xdr:nvSpPr>
      <xdr:spPr>
        <a:xfrm>
          <a:off x="2039938" y="1305719"/>
          <a:ext cx="817562" cy="109140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O3</a:t>
          </a:r>
        </a:p>
        <a:p>
          <a:pPr algn="ctr"/>
          <a:r>
            <a:rPr lang="en-US" sz="1100"/>
            <a:t>Generator</a:t>
          </a:r>
        </a:p>
      </xdr:txBody>
    </xdr:sp>
    <xdr:clientData/>
  </xdr:twoCellAnchor>
  <xdr:twoCellAnchor>
    <xdr:from>
      <xdr:col>4</xdr:col>
      <xdr:colOff>412750</xdr:colOff>
      <xdr:row>10</xdr:row>
      <xdr:rowOff>25797</xdr:rowOff>
    </xdr:from>
    <xdr:to>
      <xdr:col>8</xdr:col>
      <xdr:colOff>79108</xdr:colOff>
      <xdr:row>13</xdr:row>
      <xdr:rowOff>89175</xdr:rowOff>
    </xdr:to>
    <xdr:cxnSp macro="">
      <xdr:nvCxnSpPr>
        <xdr:cNvPr id="25" name="Connector: Elbow 24">
          <a:extLst>
            <a:ext uri="{FF2B5EF4-FFF2-40B4-BE49-F238E27FC236}">
              <a16:creationId xmlns:a16="http://schemas.microsoft.com/office/drawing/2014/main" id="{ED720858-7190-4001-8C8F-3C50AB724C29}"/>
            </a:ext>
          </a:extLst>
        </xdr:cNvPr>
        <xdr:cNvCxnSpPr>
          <a:stCxn id="23" idx="3"/>
          <a:endCxn id="6" idx="0"/>
        </xdr:cNvCxnSpPr>
      </xdr:nvCxnSpPr>
      <xdr:spPr>
        <a:xfrm>
          <a:off x="2853789" y="1873070"/>
          <a:ext cx="2107397" cy="617560"/>
        </a:xfrm>
        <a:prstGeom prst="bentConnector2">
          <a:avLst/>
        </a:prstGeom>
        <a:ln w="28575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345234</xdr:colOff>
      <xdr:row>13</xdr:row>
      <xdr:rowOff>57583</xdr:rowOff>
    </xdr:from>
    <xdr:to>
      <xdr:col>7</xdr:col>
      <xdr:colOff>163088</xdr:colOff>
      <xdr:row>15</xdr:row>
      <xdr:rowOff>95684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C0EBE1D3-A66D-4FB0-921C-C458046AA6CB}"/>
            </a:ext>
          </a:extLst>
        </xdr:cNvPr>
        <xdr:cNvGrpSpPr/>
      </xdr:nvGrpSpPr>
      <xdr:grpSpPr>
        <a:xfrm>
          <a:off x="4002834" y="2452496"/>
          <a:ext cx="429994" cy="405964"/>
          <a:chOff x="4002831" y="2443277"/>
          <a:chExt cx="427419" cy="406401"/>
        </a:xfrm>
      </xdr:grpSpPr>
      <xdr:pic>
        <xdr:nvPicPr>
          <xdr:cNvPr id="2" name="Picture 1" descr="What are Pump P&amp;amp;ID Symbols?">
            <a:extLst>
              <a:ext uri="{FF2B5EF4-FFF2-40B4-BE49-F238E27FC236}">
                <a16:creationId xmlns:a16="http://schemas.microsoft.com/office/drawing/2014/main" id="{5234D238-EC0A-49D3-B28F-458749027A6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13" t="6673" r="24846" b="42012"/>
          <a:stretch/>
        </xdr:blipFill>
        <xdr:spPr bwMode="auto">
          <a:xfrm>
            <a:off x="4041311" y="2443277"/>
            <a:ext cx="388939" cy="4064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D8DE39FF-FD0F-4894-87F6-AE6E5F61D00A}"/>
              </a:ext>
            </a:extLst>
          </xdr:cNvPr>
          <xdr:cNvSpPr/>
        </xdr:nvSpPr>
        <xdr:spPr>
          <a:xfrm>
            <a:off x="4002831" y="2612754"/>
            <a:ext cx="45719" cy="457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34D42476-296E-4F05-9D34-73FA4E9722A4}"/>
              </a:ext>
            </a:extLst>
          </xdr:cNvPr>
          <xdr:cNvSpPr/>
        </xdr:nvSpPr>
        <xdr:spPr>
          <a:xfrm>
            <a:off x="4363195" y="2612754"/>
            <a:ext cx="45719" cy="457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7</xdr:col>
      <xdr:colOff>396938</xdr:colOff>
      <xdr:row>13</xdr:row>
      <xdr:rowOff>89175</xdr:rowOff>
    </xdr:from>
    <xdr:to>
      <xdr:col>8</xdr:col>
      <xdr:colOff>371538</xdr:colOff>
      <xdr:row>15</xdr:row>
      <xdr:rowOff>60939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2A788DDE-664F-4985-B09D-871F09014752}"/>
            </a:ext>
          </a:extLst>
        </xdr:cNvPr>
        <xdr:cNvGrpSpPr/>
      </xdr:nvGrpSpPr>
      <xdr:grpSpPr>
        <a:xfrm>
          <a:off x="4667948" y="2482818"/>
          <a:ext cx="579120" cy="334547"/>
          <a:chOff x="4683125" y="2960591"/>
          <a:chExt cx="584200" cy="340064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F6DE420E-47FD-4D7A-A288-138D6DCA5BC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28352" t="27622" r="28336" b="28110"/>
          <a:stretch/>
        </xdr:blipFill>
        <xdr:spPr>
          <a:xfrm>
            <a:off x="4683125" y="2960591"/>
            <a:ext cx="584200" cy="340064"/>
          </a:xfrm>
          <a:prstGeom prst="rect">
            <a:avLst/>
          </a:prstGeom>
        </xdr:spPr>
      </xdr:pic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5C7B25D8-7F24-4BE8-A81D-BD2F88BD21C3}"/>
              </a:ext>
            </a:extLst>
          </xdr:cNvPr>
          <xdr:cNvSpPr/>
        </xdr:nvSpPr>
        <xdr:spPr>
          <a:xfrm>
            <a:off x="4684598" y="3109352"/>
            <a:ext cx="45719" cy="457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B4D388DD-7930-40FB-A3BF-44F4C77F7620}"/>
              </a:ext>
            </a:extLst>
          </xdr:cNvPr>
          <xdr:cNvSpPr/>
        </xdr:nvSpPr>
        <xdr:spPr>
          <a:xfrm>
            <a:off x="5213449" y="3109352"/>
            <a:ext cx="45719" cy="457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7</xdr:col>
      <xdr:colOff>163088</xdr:colOff>
      <xdr:row>14</xdr:row>
      <xdr:rowOff>76634</xdr:rowOff>
    </xdr:from>
    <xdr:to>
      <xdr:col>7</xdr:col>
      <xdr:colOff>398413</xdr:colOff>
      <xdr:row>14</xdr:row>
      <xdr:rowOff>76651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3DF09533-76AD-4E46-9845-5D7375018B01}"/>
            </a:ext>
          </a:extLst>
        </xdr:cNvPr>
        <xdr:cNvCxnSpPr>
          <a:stCxn id="30" idx="1"/>
          <a:endCxn id="2" idx="3"/>
        </xdr:cNvCxnSpPr>
      </xdr:nvCxnSpPr>
      <xdr:spPr>
        <a:xfrm flipH="1" flipV="1">
          <a:off x="4434906" y="2662816"/>
          <a:ext cx="235325" cy="17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C9263-F955-4657-B674-4AE14C16EBCD}">
  <dimension ref="C3:Y204"/>
  <sheetViews>
    <sheetView tabSelected="1" zoomScale="85" zoomScaleNormal="85" workbookViewId="0">
      <selection activeCell="E27" sqref="E27"/>
    </sheetView>
  </sheetViews>
  <sheetFormatPr defaultRowHeight="14.5" x14ac:dyDescent="0.35"/>
  <cols>
    <col min="21" max="21" width="11.54296875" bestFit="1" customWidth="1"/>
    <col min="23" max="23" width="10.26953125" customWidth="1"/>
    <col min="24" max="24" width="0" hidden="1" customWidth="1"/>
    <col min="25" max="25" width="13.1796875" hidden="1" customWidth="1"/>
  </cols>
  <sheetData>
    <row r="3" spans="3:25" x14ac:dyDescent="0.35">
      <c r="T3" t="s">
        <v>15</v>
      </c>
      <c r="U3" t="s">
        <v>16</v>
      </c>
      <c r="V3" t="s">
        <v>17</v>
      </c>
      <c r="W3" t="s">
        <v>18</v>
      </c>
      <c r="X3" t="s">
        <v>20</v>
      </c>
      <c r="Y3" t="s">
        <v>21</v>
      </c>
    </row>
    <row r="4" spans="3:25" x14ac:dyDescent="0.35">
      <c r="C4" t="s">
        <v>0</v>
      </c>
      <c r="D4" s="3">
        <v>5</v>
      </c>
      <c r="E4" t="s">
        <v>1</v>
      </c>
      <c r="G4" s="2">
        <f>+D4*3.78541</f>
        <v>18.927050000000001</v>
      </c>
      <c r="H4" t="s">
        <v>2</v>
      </c>
      <c r="T4">
        <v>1</v>
      </c>
      <c r="U4" s="2">
        <f>+D15*D17</f>
        <v>1.3333333333333333</v>
      </c>
      <c r="V4" s="1">
        <f>+U4/$G$4</f>
        <v>7.0445913828797044E-2</v>
      </c>
      <c r="W4" s="2">
        <f>+$G$6</f>
        <v>1</v>
      </c>
      <c r="X4" s="2">
        <f>+$D$15*$D$17</f>
        <v>1.3333333333333333</v>
      </c>
      <c r="Y4" s="2">
        <f t="shared" ref="Y4:Y35" si="0">+U4*(1-POWER(0.5,1/$D$12))</f>
        <v>3.0453375421005457E-2</v>
      </c>
    </row>
    <row r="5" spans="3:25" x14ac:dyDescent="0.35">
      <c r="G5" s="2"/>
      <c r="T5">
        <f t="shared" ref="T5:T68" si="1">+T4+1</f>
        <v>2</v>
      </c>
      <c r="U5" s="2">
        <f t="shared" ref="U5:U36" si="2">+$D$15*$D$17+U4*POWER(0.5,1/$D$12)</f>
        <v>2.6362132912456611</v>
      </c>
      <c r="V5" s="1">
        <f t="shared" ref="V5:V68" si="3">+U5/$G$4</f>
        <v>0.13928284076206598</v>
      </c>
      <c r="W5" s="2">
        <f t="shared" ref="W5:W68" si="4">+$G$6</f>
        <v>1</v>
      </c>
      <c r="X5" s="2">
        <f t="shared" ref="X5:X68" si="5">+$D$15*$D$17</f>
        <v>1.3333333333333333</v>
      </c>
      <c r="Y5" s="2">
        <f t="shared" si="0"/>
        <v>6.0211194786111387E-2</v>
      </c>
    </row>
    <row r="6" spans="3:25" x14ac:dyDescent="0.35">
      <c r="C6" t="s">
        <v>3</v>
      </c>
      <c r="G6" s="5">
        <v>1</v>
      </c>
      <c r="H6" t="s">
        <v>4</v>
      </c>
      <c r="T6">
        <f t="shared" si="1"/>
        <v>3</v>
      </c>
      <c r="U6" s="2">
        <f t="shared" si="2"/>
        <v>3.9093354297928826</v>
      </c>
      <c r="V6" s="1">
        <f t="shared" si="3"/>
        <v>0.20654753011128951</v>
      </c>
      <c r="W6" s="2">
        <f t="shared" si="4"/>
        <v>1</v>
      </c>
      <c r="X6" s="2">
        <f t="shared" si="5"/>
        <v>1.3333333333333333</v>
      </c>
      <c r="Y6" s="2">
        <f t="shared" si="0"/>
        <v>8.9289344617590277E-2</v>
      </c>
    </row>
    <row r="7" spans="3:25" x14ac:dyDescent="0.35">
      <c r="G7" s="2"/>
      <c r="T7">
        <f t="shared" si="1"/>
        <v>4</v>
      </c>
      <c r="U7" s="2">
        <f t="shared" si="2"/>
        <v>5.1533794185086252</v>
      </c>
      <c r="V7" s="1">
        <f t="shared" si="3"/>
        <v>0.27227589183251616</v>
      </c>
      <c r="W7" s="2">
        <f t="shared" si="4"/>
        <v>1</v>
      </c>
      <c r="X7" s="2">
        <f t="shared" si="5"/>
        <v>1.3333333333333333</v>
      </c>
      <c r="Y7" s="2">
        <f t="shared" si="0"/>
        <v>0.11770334858904448</v>
      </c>
    </row>
    <row r="8" spans="3:25" x14ac:dyDescent="0.35">
      <c r="C8" t="s">
        <v>5</v>
      </c>
      <c r="D8" s="3">
        <v>150</v>
      </c>
      <c r="E8" t="s">
        <v>6</v>
      </c>
      <c r="G8" s="2">
        <f>+D8*3.78541/60</f>
        <v>9.4635250000000006</v>
      </c>
      <c r="H8" t="s">
        <v>7</v>
      </c>
      <c r="T8">
        <f t="shared" si="1"/>
        <v>5</v>
      </c>
      <c r="U8" s="2">
        <f t="shared" si="2"/>
        <v>6.3690094032529139</v>
      </c>
      <c r="V8" s="1">
        <f t="shared" si="3"/>
        <v>0.33650301569726471</v>
      </c>
      <c r="W8" s="2">
        <f t="shared" si="4"/>
        <v>1</v>
      </c>
      <c r="X8" s="2">
        <f t="shared" si="5"/>
        <v>1.3333333333333333</v>
      </c>
      <c r="Y8" s="2">
        <f t="shared" si="0"/>
        <v>0.14546837581288119</v>
      </c>
    </row>
    <row r="9" spans="3:25" x14ac:dyDescent="0.35">
      <c r="C9" t="s">
        <v>8</v>
      </c>
      <c r="G9">
        <f>+G4/G8</f>
        <v>2</v>
      </c>
      <c r="H9" t="s">
        <v>9</v>
      </c>
      <c r="T9">
        <f t="shared" si="1"/>
        <v>6</v>
      </c>
      <c r="U9" s="2">
        <f t="shared" si="2"/>
        <v>7.5568743607733655</v>
      </c>
      <c r="V9" s="1">
        <f t="shared" si="3"/>
        <v>0.39926319002556471</v>
      </c>
      <c r="W9" s="2">
        <f t="shared" si="4"/>
        <v>1</v>
      </c>
      <c r="X9" s="2">
        <f t="shared" si="5"/>
        <v>1.3333333333333333</v>
      </c>
      <c r="Y9" s="2">
        <f t="shared" si="0"/>
        <v>0.17259924893850145</v>
      </c>
    </row>
    <row r="10" spans="3:25" x14ac:dyDescent="0.35">
      <c r="T10">
        <f t="shared" si="1"/>
        <v>7</v>
      </c>
      <c r="U10" s="2">
        <f t="shared" si="2"/>
        <v>8.7176084451681977</v>
      </c>
      <c r="V10" s="1">
        <f t="shared" si="3"/>
        <v>0.46058991999113424</v>
      </c>
      <c r="W10" s="2">
        <f t="shared" si="4"/>
        <v>1</v>
      </c>
      <c r="X10" s="2">
        <f t="shared" si="5"/>
        <v>1.3333333333333333</v>
      </c>
      <c r="Y10" s="2">
        <f t="shared" si="0"/>
        <v>0.19911045206552611</v>
      </c>
    </row>
    <row r="11" spans="3:25" x14ac:dyDescent="0.35">
      <c r="T11">
        <f t="shared" si="1"/>
        <v>8</v>
      </c>
      <c r="U11" s="2">
        <f t="shared" si="2"/>
        <v>9.851831326436006</v>
      </c>
      <c r="V11" s="1">
        <f t="shared" si="3"/>
        <v>0.52051594550846569</v>
      </c>
      <c r="W11" s="2">
        <f t="shared" si="4"/>
        <v>1</v>
      </c>
      <c r="X11" s="2">
        <f t="shared" si="5"/>
        <v>1.3333333333333333</v>
      </c>
      <c r="Y11" s="2">
        <f t="shared" si="0"/>
        <v>0.22501613847628341</v>
      </c>
    </row>
    <row r="12" spans="3:25" x14ac:dyDescent="0.35">
      <c r="C12" t="s">
        <v>13</v>
      </c>
      <c r="D12" s="3">
        <v>30</v>
      </c>
      <c r="E12" t="s">
        <v>9</v>
      </c>
      <c r="T12">
        <f t="shared" si="1"/>
        <v>9</v>
      </c>
      <c r="U12" s="2">
        <f t="shared" si="2"/>
        <v>10.960148521293057</v>
      </c>
      <c r="V12" s="1">
        <f t="shared" si="3"/>
        <v>0.57907325871137105</v>
      </c>
      <c r="W12" s="2">
        <f t="shared" si="4"/>
        <v>1</v>
      </c>
      <c r="X12" s="2">
        <f t="shared" si="5"/>
        <v>1.3333333333333333</v>
      </c>
      <c r="Y12" s="2">
        <f t="shared" si="0"/>
        <v>0.25033013819168648</v>
      </c>
    </row>
    <row r="13" spans="3:25" x14ac:dyDescent="0.35">
      <c r="T13">
        <f t="shared" si="1"/>
        <v>10</v>
      </c>
      <c r="U13" s="2">
        <f t="shared" si="2"/>
        <v>12.043151716434705</v>
      </c>
      <c r="V13" s="1">
        <f t="shared" si="3"/>
        <v>0.63629312103231639</v>
      </c>
      <c r="W13" s="2">
        <f t="shared" si="4"/>
        <v>1</v>
      </c>
      <c r="X13" s="2">
        <f t="shared" si="5"/>
        <v>1.3333333333333333</v>
      </c>
      <c r="Y13" s="2">
        <f t="shared" si="0"/>
        <v>0.27506596535453426</v>
      </c>
    </row>
    <row r="14" spans="3:25" x14ac:dyDescent="0.35">
      <c r="C14" t="s">
        <v>10</v>
      </c>
      <c r="D14" s="3">
        <v>160</v>
      </c>
      <c r="E14" t="s">
        <v>11</v>
      </c>
      <c r="T14">
        <f t="shared" si="1"/>
        <v>11</v>
      </c>
      <c r="U14" s="2">
        <f t="shared" si="2"/>
        <v>13.101419084413505</v>
      </c>
      <c r="V14" s="1">
        <f t="shared" si="3"/>
        <v>0.69220607989166327</v>
      </c>
      <c r="W14" s="2">
        <f t="shared" si="4"/>
        <v>1</v>
      </c>
      <c r="X14" s="2">
        <f t="shared" si="5"/>
        <v>1.3333333333333333</v>
      </c>
      <c r="Y14" s="2">
        <f t="shared" si="0"/>
        <v>0.29923682544417757</v>
      </c>
    </row>
    <row r="15" spans="3:25" x14ac:dyDescent="0.35">
      <c r="D15" s="2">
        <f>+D14/60</f>
        <v>2.6666666666666665</v>
      </c>
      <c r="E15" t="s">
        <v>12</v>
      </c>
      <c r="T15">
        <f t="shared" si="1"/>
        <v>12</v>
      </c>
      <c r="U15" s="2">
        <f t="shared" si="2"/>
        <v>14.135515592302662</v>
      </c>
      <c r="V15" s="1">
        <f t="shared" si="3"/>
        <v>0.74684198500572785</v>
      </c>
      <c r="W15" s="2">
        <f t="shared" si="4"/>
        <v>1</v>
      </c>
      <c r="X15" s="2">
        <f t="shared" si="5"/>
        <v>1.3333333333333333</v>
      </c>
      <c r="Y15" s="2">
        <f t="shared" si="0"/>
        <v>0.32285562232640197</v>
      </c>
    </row>
    <row r="16" spans="3:25" x14ac:dyDescent="0.35">
      <c r="D16" s="2"/>
      <c r="T16">
        <f t="shared" si="1"/>
        <v>13</v>
      </c>
      <c r="U16" s="2">
        <f t="shared" si="2"/>
        <v>15.145993303309593</v>
      </c>
      <c r="V16" s="1">
        <f t="shared" si="3"/>
        <v>0.80023000432236358</v>
      </c>
      <c r="W16" s="2">
        <f t="shared" si="4"/>
        <v>1</v>
      </c>
      <c r="X16" s="2">
        <f t="shared" si="5"/>
        <v>1.3333333333333333</v>
      </c>
      <c r="Y16" s="2">
        <f t="shared" si="0"/>
        <v>0.34593496514229122</v>
      </c>
    </row>
    <row r="17" spans="3:25" x14ac:dyDescent="0.35">
      <c r="C17" t="s">
        <v>14</v>
      </c>
      <c r="D17" s="4">
        <v>0.5</v>
      </c>
      <c r="E17" t="s">
        <v>19</v>
      </c>
      <c r="T17">
        <f t="shared" si="1"/>
        <v>14</v>
      </c>
      <c r="U17" s="2">
        <f t="shared" si="2"/>
        <v>16.133391671500636</v>
      </c>
      <c r="V17" s="1">
        <f t="shared" si="3"/>
        <v>0.85239863959257434</v>
      </c>
      <c r="W17" s="2">
        <f t="shared" si="4"/>
        <v>1</v>
      </c>
      <c r="X17" s="2">
        <f t="shared" si="5"/>
        <v>1.3333333333333333</v>
      </c>
      <c r="Y17" s="2">
        <f t="shared" si="0"/>
        <v>0.3684871750397487</v>
      </c>
    </row>
    <row r="18" spans="3:25" x14ac:dyDescent="0.35">
      <c r="T18">
        <f t="shared" si="1"/>
        <v>15</v>
      </c>
      <c r="U18" s="2">
        <f t="shared" si="2"/>
        <v>17.098237829794222</v>
      </c>
      <c r="V18" s="1">
        <f t="shared" si="3"/>
        <v>0.90337574158647127</v>
      </c>
      <c r="W18" s="2">
        <f t="shared" si="4"/>
        <v>1</v>
      </c>
      <c r="X18" s="2">
        <f t="shared" si="5"/>
        <v>1.3333333333333333</v>
      </c>
      <c r="Y18" s="2">
        <f t="shared" si="0"/>
        <v>0.39052429175127079</v>
      </c>
    </row>
    <row r="19" spans="3:25" x14ac:dyDescent="0.35">
      <c r="C19" s="6" t="s">
        <v>22</v>
      </c>
      <c r="D19">
        <f>INDEX(T4:T204,MATCH(G6,V4:V204,1))</f>
        <v>16</v>
      </c>
      <c r="E19" t="s">
        <v>9</v>
      </c>
      <c r="T19">
        <f t="shared" si="1"/>
        <v>16</v>
      </c>
      <c r="U19" s="2">
        <f t="shared" si="2"/>
        <v>18.041046871376285</v>
      </c>
      <c r="V19" s="1">
        <f t="shared" si="3"/>
        <v>0.95318852496169681</v>
      </c>
      <c r="W19" s="2">
        <f t="shared" si="4"/>
        <v>1</v>
      </c>
      <c r="X19" s="2">
        <f t="shared" si="5"/>
        <v>1.3333333333333333</v>
      </c>
      <c r="Y19" s="2">
        <f t="shared" si="0"/>
        <v>0.41205808002148347</v>
      </c>
    </row>
    <row r="20" spans="3:25" x14ac:dyDescent="0.35">
      <c r="T20">
        <f t="shared" si="1"/>
        <v>17</v>
      </c>
      <c r="U20" s="2">
        <f t="shared" si="2"/>
        <v>18.962322124688132</v>
      </c>
      <c r="V20" s="1">
        <f t="shared" si="3"/>
        <v>1.001863582792254</v>
      </c>
      <c r="W20" s="2">
        <f t="shared" si="4"/>
        <v>1</v>
      </c>
      <c r="X20" s="2">
        <f t="shared" si="5"/>
        <v>1.3333333333333333</v>
      </c>
      <c r="Y20" s="2">
        <f t="shared" si="0"/>
        <v>0.43310003588787416</v>
      </c>
    </row>
    <row r="21" spans="3:25" x14ac:dyDescent="0.35">
      <c r="T21">
        <f t="shared" si="1"/>
        <v>18</v>
      </c>
      <c r="U21" s="2">
        <f t="shared" si="2"/>
        <v>19.862555422133589</v>
      </c>
      <c r="V21" s="1">
        <f t="shared" si="3"/>
        <v>1.0494269007654964</v>
      </c>
      <c r="W21" s="2">
        <f t="shared" si="4"/>
        <v>1</v>
      </c>
      <c r="X21" s="2">
        <f t="shared" si="5"/>
        <v>1.3333333333333333</v>
      </c>
      <c r="Y21" s="2">
        <f t="shared" si="0"/>
        <v>0.45366139281807127</v>
      </c>
    </row>
    <row r="22" spans="3:25" x14ac:dyDescent="0.35">
      <c r="T22">
        <f t="shared" si="1"/>
        <v>19</v>
      </c>
      <c r="U22" s="2">
        <f t="shared" si="2"/>
        <v>20.742227362648851</v>
      </c>
      <c r="V22" s="1">
        <f t="shared" si="3"/>
        <v>1.0959038710548581</v>
      </c>
      <c r="W22" s="2">
        <f t="shared" si="4"/>
        <v>1</v>
      </c>
      <c r="X22" s="2">
        <f t="shared" si="5"/>
        <v>1.3333333333333333</v>
      </c>
      <c r="Y22" s="2">
        <f t="shared" si="0"/>
        <v>0.47375312770694805</v>
      </c>
    </row>
    <row r="23" spans="3:25" x14ac:dyDescent="0.35">
      <c r="T23">
        <f t="shared" si="1"/>
        <v>20</v>
      </c>
      <c r="U23" s="2">
        <f t="shared" si="2"/>
        <v>21.601807568275234</v>
      </c>
      <c r="V23" s="1">
        <f t="shared" si="3"/>
        <v>1.1413193058757298</v>
      </c>
      <c r="W23" s="2">
        <f t="shared" si="4"/>
        <v>1</v>
      </c>
      <c r="X23" s="2">
        <f t="shared" si="5"/>
        <v>1.3333333333333333</v>
      </c>
      <c r="Y23" s="2">
        <f t="shared" si="0"/>
        <v>0.493385966736752</v>
      </c>
    </row>
    <row r="24" spans="3:25" x14ac:dyDescent="0.35">
      <c r="T24">
        <f t="shared" si="1"/>
        <v>21</v>
      </c>
      <c r="U24" s="2">
        <f t="shared" si="2"/>
        <v>22.441754934871813</v>
      </c>
      <c r="V24" s="1">
        <f t="shared" si="3"/>
        <v>1.1856974507317206</v>
      </c>
      <c r="W24" s="2">
        <f t="shared" si="4"/>
        <v>1</v>
      </c>
      <c r="X24" s="2">
        <f t="shared" si="5"/>
        <v>1.3333333333333333</v>
      </c>
      <c r="Y24" s="2">
        <f t="shared" si="0"/>
        <v>0.51257039110338987</v>
      </c>
    </row>
    <row r="25" spans="3:25" x14ac:dyDescent="0.35">
      <c r="T25">
        <f t="shared" si="1"/>
        <v>22</v>
      </c>
      <c r="U25" s="2">
        <f t="shared" si="2"/>
        <v>23.262517877101754</v>
      </c>
      <c r="V25" s="1">
        <f t="shared" si="3"/>
        <v>1.2290619973583707</v>
      </c>
      <c r="W25" s="2">
        <f t="shared" si="4"/>
        <v>1</v>
      </c>
      <c r="X25" s="2">
        <f t="shared" si="5"/>
        <v>1.3333333333333333</v>
      </c>
      <c r="Y25" s="2">
        <f t="shared" si="0"/>
        <v>0.53131664261192291</v>
      </c>
    </row>
    <row r="26" spans="3:25" x14ac:dyDescent="0.35">
      <c r="T26">
        <f t="shared" si="1"/>
        <v>23</v>
      </c>
      <c r="U26" s="2">
        <f t="shared" si="2"/>
        <v>24.064534567823163</v>
      </c>
      <c r="V26" s="1">
        <f t="shared" si="3"/>
        <v>1.2714360963712339</v>
      </c>
      <c r="W26" s="2">
        <f t="shared" si="4"/>
        <v>1</v>
      </c>
      <c r="X26" s="2">
        <f t="shared" si="5"/>
        <v>1.3333333333333333</v>
      </c>
      <c r="Y26" s="2">
        <f t="shared" si="0"/>
        <v>0.54963472914426159</v>
      </c>
    </row>
    <row r="27" spans="3:25" x14ac:dyDescent="0.35">
      <c r="T27">
        <f t="shared" si="1"/>
        <v>24</v>
      </c>
      <c r="U27" s="2">
        <f t="shared" si="2"/>
        <v>24.848233172012232</v>
      </c>
      <c r="V27" s="1">
        <f t="shared" si="3"/>
        <v>1.3128423696250726</v>
      </c>
      <c r="W27" s="2">
        <f t="shared" si="4"/>
        <v>1</v>
      </c>
      <c r="X27" s="2">
        <f t="shared" si="5"/>
        <v>1.3333333333333333</v>
      </c>
      <c r="Y27" s="2">
        <f t="shared" si="0"/>
        <v>0.56753443000197734</v>
      </c>
    </row>
    <row r="28" spans="3:25" x14ac:dyDescent="0.35">
      <c r="T28">
        <f t="shared" si="1"/>
        <v>25</v>
      </c>
      <c r="U28" s="2">
        <f t="shared" si="2"/>
        <v>25.614032075343587</v>
      </c>
      <c r="V28" s="1">
        <f t="shared" si="3"/>
        <v>1.3533029222907735</v>
      </c>
      <c r="W28" s="2">
        <f t="shared" si="4"/>
        <v>1</v>
      </c>
      <c r="X28" s="2">
        <f t="shared" si="5"/>
        <v>1.3333333333333333</v>
      </c>
      <c r="Y28" s="2">
        <f t="shared" si="0"/>
        <v>0.5850253011270854</v>
      </c>
    </row>
    <row r="29" spans="3:25" x14ac:dyDescent="0.35">
      <c r="T29">
        <f t="shared" si="1"/>
        <v>26</v>
      </c>
      <c r="U29" s="2">
        <f t="shared" si="2"/>
        <v>26.362340107549834</v>
      </c>
      <c r="V29" s="1">
        <f t="shared" si="3"/>
        <v>1.3928393546564219</v>
      </c>
      <c r="W29" s="2">
        <f t="shared" si="4"/>
        <v>1</v>
      </c>
      <c r="X29" s="2">
        <f t="shared" si="5"/>
        <v>1.3333333333333333</v>
      </c>
      <c r="Y29" s="2">
        <f t="shared" si="0"/>
        <v>0.60211668020358333</v>
      </c>
    </row>
    <row r="30" spans="3:25" x14ac:dyDescent="0.35">
      <c r="T30">
        <f t="shared" si="1"/>
        <v>27</v>
      </c>
      <c r="U30" s="2">
        <f t="shared" si="2"/>
        <v>27.093556760679583</v>
      </c>
      <c r="V30" s="1">
        <f t="shared" si="3"/>
        <v>1.4314727736588417</v>
      </c>
      <c r="W30" s="2">
        <f t="shared" si="4"/>
        <v>1</v>
      </c>
      <c r="X30" s="2">
        <f t="shared" si="5"/>
        <v>1.3333333333333333</v>
      </c>
      <c r="Y30" s="2">
        <f t="shared" si="0"/>
        <v>0.61881769164247191</v>
      </c>
    </row>
    <row r="31" spans="3:25" x14ac:dyDescent="0.35">
      <c r="T31">
        <f t="shared" si="1"/>
        <v>28</v>
      </c>
      <c r="U31" s="2">
        <f t="shared" si="2"/>
        <v>27.808072402370442</v>
      </c>
      <c r="V31" s="1">
        <f t="shared" si="3"/>
        <v>1.4692238041517531</v>
      </c>
      <c r="W31" s="2">
        <f t="shared" si="4"/>
        <v>1</v>
      </c>
      <c r="X31" s="2">
        <f t="shared" si="5"/>
        <v>1.3333333333333333</v>
      </c>
      <c r="Y31" s="2">
        <f t="shared" si="0"/>
        <v>0.63513725145291611</v>
      </c>
    </row>
    <row r="32" spans="3:25" x14ac:dyDescent="0.35">
      <c r="T32">
        <f t="shared" si="1"/>
        <v>29</v>
      </c>
      <c r="U32" s="2">
        <f t="shared" si="2"/>
        <v>28.506268484250857</v>
      </c>
      <c r="V32" s="1">
        <f t="shared" si="3"/>
        <v>1.5061125999165668</v>
      </c>
      <c r="W32" s="2">
        <f t="shared" si="4"/>
        <v>1</v>
      </c>
      <c r="X32" s="2">
        <f t="shared" si="5"/>
        <v>1.3333333333333333</v>
      </c>
      <c r="Y32" s="2">
        <f t="shared" si="0"/>
        <v>0.65108407200215068</v>
      </c>
    </row>
    <row r="33" spans="20:25" x14ac:dyDescent="0.35">
      <c r="T33">
        <f t="shared" si="1"/>
        <v>30</v>
      </c>
      <c r="U33" s="2">
        <f t="shared" si="2"/>
        <v>29.18851774558204</v>
      </c>
      <c r="V33" s="1">
        <f t="shared" si="3"/>
        <v>1.5421588544216895</v>
      </c>
      <c r="W33" s="2">
        <f t="shared" si="4"/>
        <v>1</v>
      </c>
      <c r="X33" s="2">
        <f t="shared" si="5"/>
        <v>1.3333333333333333</v>
      </c>
      <c r="Y33" s="2">
        <f t="shared" si="0"/>
        <v>0.6666666666666673</v>
      </c>
    </row>
    <row r="34" spans="20:25" x14ac:dyDescent="0.35">
      <c r="T34">
        <f t="shared" si="1"/>
        <v>31</v>
      </c>
      <c r="U34" s="2">
        <f t="shared" si="2"/>
        <v>29.855184412248704</v>
      </c>
      <c r="V34" s="1">
        <f t="shared" si="3"/>
        <v>1.5773818113360878</v>
      </c>
      <c r="W34" s="2">
        <f t="shared" si="4"/>
        <v>1</v>
      </c>
      <c r="X34" s="2">
        <f t="shared" si="5"/>
        <v>1.3333333333333333</v>
      </c>
      <c r="Y34" s="2">
        <f t="shared" si="0"/>
        <v>0.68189335437716991</v>
      </c>
    </row>
    <row r="35" spans="20:25" x14ac:dyDescent="0.35">
      <c r="T35">
        <f t="shared" si="1"/>
        <v>32</v>
      </c>
      <c r="U35" s="2">
        <f t="shared" si="2"/>
        <v>30.506624391204866</v>
      </c>
      <c r="V35" s="1">
        <f t="shared" si="3"/>
        <v>1.6118002748027223</v>
      </c>
      <c r="W35" s="2">
        <f t="shared" si="4"/>
        <v>1</v>
      </c>
      <c r="X35" s="2">
        <f t="shared" si="5"/>
        <v>1.3333333333333333</v>
      </c>
      <c r="Y35" s="2">
        <f t="shared" si="0"/>
        <v>0.69677226405972292</v>
      </c>
    </row>
    <row r="36" spans="20:25" x14ac:dyDescent="0.35">
      <c r="T36">
        <f t="shared" si="1"/>
        <v>33</v>
      </c>
      <c r="U36" s="2">
        <f t="shared" si="2"/>
        <v>31.143185460478474</v>
      </c>
      <c r="V36" s="1">
        <f t="shared" si="3"/>
        <v>1.6454326194773339</v>
      </c>
      <c r="W36" s="2">
        <f t="shared" si="4"/>
        <v>1</v>
      </c>
      <c r="X36" s="2">
        <f t="shared" si="5"/>
        <v>1.3333333333333333</v>
      </c>
      <c r="Y36" s="2">
        <f t="shared" ref="Y36:Y67" si="6">+U36*(1-POWER(0.5,1/$D$12))</f>
        <v>0.71131133897546228</v>
      </c>
    </row>
    <row r="37" spans="20:25" x14ac:dyDescent="0.35">
      <c r="T37">
        <f t="shared" si="1"/>
        <v>34</v>
      </c>
      <c r="U37" s="2">
        <f t="shared" ref="U37:U63" si="7">+$D$15*$D$17+U36*POWER(0.5,1/$D$12)</f>
        <v>31.765207454836343</v>
      </c>
      <c r="V37" s="1">
        <f t="shared" si="3"/>
        <v>1.678296800337947</v>
      </c>
      <c r="W37" s="2">
        <f t="shared" si="4"/>
        <v>1</v>
      </c>
      <c r="X37" s="2">
        <f t="shared" si="5"/>
        <v>1.3333333333333333</v>
      </c>
      <c r="Y37" s="2">
        <f t="shared" si="6"/>
        <v>0.72551834096118928</v>
      </c>
    </row>
    <row r="38" spans="20:25" x14ac:dyDescent="0.35">
      <c r="T38">
        <f t="shared" si="1"/>
        <v>35</v>
      </c>
      <c r="U38" s="2">
        <f t="shared" si="7"/>
        <v>32.373022447208484</v>
      </c>
      <c r="V38" s="1">
        <f t="shared" si="3"/>
        <v>1.7104103622703211</v>
      </c>
      <c r="W38" s="2">
        <f t="shared" si="4"/>
        <v>1</v>
      </c>
      <c r="X38" s="2">
        <f t="shared" si="5"/>
        <v>1.3333333333333333</v>
      </c>
      <c r="Y38" s="2">
        <f t="shared" si="6"/>
        <v>0.73940085457310756</v>
      </c>
    </row>
    <row r="39" spans="20:25" x14ac:dyDescent="0.35">
      <c r="T39">
        <f t="shared" si="1"/>
        <v>36</v>
      </c>
      <c r="U39" s="2">
        <f t="shared" si="7"/>
        <v>32.966954925968707</v>
      </c>
      <c r="V39" s="1">
        <f t="shared" si="3"/>
        <v>1.7417904494344711</v>
      </c>
      <c r="W39" s="2">
        <f t="shared" si="4"/>
        <v>1</v>
      </c>
      <c r="X39" s="2">
        <f t="shared" si="5"/>
        <v>1.3333333333333333</v>
      </c>
      <c r="Y39" s="2">
        <f t="shared" si="6"/>
        <v>0.75296629113591762</v>
      </c>
    </row>
    <row r="40" spans="20:25" x14ac:dyDescent="0.35">
      <c r="T40">
        <f t="shared" si="1"/>
        <v>37</v>
      </c>
      <c r="U40" s="2">
        <f t="shared" si="7"/>
        <v>33.547321968166123</v>
      </c>
      <c r="V40" s="1">
        <f t="shared" si="3"/>
        <v>1.7724538144172557</v>
      </c>
      <c r="W40" s="2">
        <f t="shared" si="4"/>
        <v>1</v>
      </c>
      <c r="X40" s="2">
        <f t="shared" si="5"/>
        <v>1.3333333333333333</v>
      </c>
      <c r="Y40" s="2">
        <f t="shared" si="6"/>
        <v>0.76622189269942997</v>
      </c>
    </row>
    <row r="41" spans="20:25" x14ac:dyDescent="0.35">
      <c r="T41">
        <f t="shared" si="1"/>
        <v>38</v>
      </c>
      <c r="U41" s="2">
        <f t="shared" si="7"/>
        <v>34.114433408800032</v>
      </c>
      <c r="V41" s="1">
        <f t="shared" si="3"/>
        <v>1.8024168271759218</v>
      </c>
      <c r="W41" s="2">
        <f t="shared" si="4"/>
        <v>1</v>
      </c>
      <c r="X41" s="2">
        <f t="shared" si="5"/>
        <v>1.3333333333333333</v>
      </c>
      <c r="Y41" s="2">
        <f t="shared" si="6"/>
        <v>0.77917473590480879</v>
      </c>
    </row>
    <row r="42" spans="20:25" x14ac:dyDescent="0.35">
      <c r="T42">
        <f t="shared" si="1"/>
        <v>39</v>
      </c>
      <c r="U42" s="2">
        <f t="shared" si="7"/>
        <v>34.668592006228558</v>
      </c>
      <c r="V42" s="1">
        <f t="shared" si="3"/>
        <v>1.8316954837773745</v>
      </c>
      <c r="W42" s="2">
        <f t="shared" si="4"/>
        <v>1</v>
      </c>
      <c r="X42" s="2">
        <f t="shared" si="5"/>
        <v>1.3333333333333333</v>
      </c>
      <c r="Y42" s="2">
        <f t="shared" si="6"/>
        <v>0.79183173576251031</v>
      </c>
    </row>
    <row r="43" spans="20:25" x14ac:dyDescent="0.35">
      <c r="T43">
        <f t="shared" si="1"/>
        <v>40</v>
      </c>
      <c r="U43" s="2">
        <f t="shared" si="7"/>
        <v>35.210093603799386</v>
      </c>
      <c r="V43" s="1">
        <f t="shared" si="3"/>
        <v>1.8603054149378473</v>
      </c>
      <c r="W43" s="2">
        <f t="shared" si="4"/>
        <v>1</v>
      </c>
      <c r="X43" s="2">
        <f t="shared" si="5"/>
        <v>1.3333333333333333</v>
      </c>
      <c r="Y43" s="2">
        <f t="shared" si="6"/>
        <v>0.80419964934393429</v>
      </c>
    </row>
    <row r="44" spans="20:25" x14ac:dyDescent="0.35">
      <c r="T44">
        <f t="shared" si="1"/>
        <v>41</v>
      </c>
      <c r="U44" s="2">
        <f t="shared" si="7"/>
        <v>35.739227287788786</v>
      </c>
      <c r="V44" s="1">
        <f t="shared" si="3"/>
        <v>1.8882618943675207</v>
      </c>
      <c r="W44" s="2">
        <f t="shared" si="4"/>
        <v>1</v>
      </c>
      <c r="X44" s="2">
        <f t="shared" si="5"/>
        <v>1.3333333333333333</v>
      </c>
      <c r="Y44" s="2">
        <f t="shared" si="6"/>
        <v>0.81628507938875594</v>
      </c>
    </row>
    <row r="45" spans="20:25" x14ac:dyDescent="0.35">
      <c r="T45">
        <f t="shared" si="1"/>
        <v>42</v>
      </c>
      <c r="U45" s="2">
        <f t="shared" si="7"/>
        <v>36.256275541733366</v>
      </c>
      <c r="V45" s="1">
        <f t="shared" si="3"/>
        <v>1.9155798469245531</v>
      </c>
      <c r="W45" s="2">
        <f t="shared" si="4"/>
        <v>1</v>
      </c>
      <c r="X45" s="2">
        <f t="shared" si="5"/>
        <v>1.3333333333333333</v>
      </c>
      <c r="Y45" s="2">
        <f t="shared" si="6"/>
        <v>0.82809447782986811</v>
      </c>
    </row>
    <row r="46" spans="20:25" x14ac:dyDescent="0.35">
      <c r="T46">
        <f t="shared" si="1"/>
        <v>43</v>
      </c>
      <c r="U46" s="2">
        <f t="shared" si="7"/>
        <v>36.761514397236837</v>
      </c>
      <c r="V46" s="1">
        <f t="shared" si="3"/>
        <v>1.9422738565828714</v>
      </c>
      <c r="W46" s="2">
        <f t="shared" si="4"/>
        <v>1</v>
      </c>
      <c r="X46" s="2">
        <f t="shared" si="5"/>
        <v>1.3333333333333333</v>
      </c>
      <c r="Y46" s="2">
        <f t="shared" si="6"/>
        <v>0.83963414923781288</v>
      </c>
    </row>
    <row r="47" spans="20:25" x14ac:dyDescent="0.35">
      <c r="T47">
        <f t="shared" si="1"/>
        <v>44</v>
      </c>
      <c r="U47" s="2">
        <f t="shared" si="7"/>
        <v>37.255213581332363</v>
      </c>
      <c r="V47" s="1">
        <f t="shared" si="3"/>
        <v>1.968358174217977</v>
      </c>
      <c r="W47" s="2">
        <f t="shared" si="4"/>
        <v>1</v>
      </c>
      <c r="X47" s="2">
        <f t="shared" si="5"/>
        <v>1.3333333333333333</v>
      </c>
      <c r="Y47" s="2">
        <f t="shared" si="6"/>
        <v>0.85091025418654176</v>
      </c>
    </row>
    <row r="48" spans="20:25" x14ac:dyDescent="0.35">
      <c r="T48">
        <f t="shared" si="1"/>
        <v>45</v>
      </c>
      <c r="U48" s="2">
        <f t="shared" si="7"/>
        <v>37.737636660479154</v>
      </c>
      <c r="V48" s="1">
        <f t="shared" si="3"/>
        <v>1.9938467252149252</v>
      </c>
      <c r="W48" s="2">
        <f t="shared" si="4"/>
        <v>1</v>
      </c>
      <c r="X48" s="2">
        <f t="shared" si="5"/>
        <v>1.3333333333333333</v>
      </c>
      <c r="Y48" s="2">
        <f t="shared" si="6"/>
        <v>0.8619288125423028</v>
      </c>
    </row>
    <row r="49" spans="20:25" x14ac:dyDescent="0.35">
      <c r="T49">
        <f t="shared" si="1"/>
        <v>46</v>
      </c>
      <c r="U49" s="2">
        <f t="shared" si="7"/>
        <v>38.209041181270187</v>
      </c>
      <c r="V49" s="1">
        <f t="shared" si="3"/>
        <v>2.0187531169025381</v>
      </c>
      <c r="W49" s="2">
        <f t="shared" si="4"/>
        <v>1</v>
      </c>
      <c r="X49" s="2">
        <f t="shared" si="5"/>
        <v>1.3333333333333333</v>
      </c>
      <c r="Y49" s="2">
        <f t="shared" si="6"/>
        <v>0.87269570667740914</v>
      </c>
    </row>
    <row r="50" spans="20:25" x14ac:dyDescent="0.35">
      <c r="T50">
        <f t="shared" si="1"/>
        <v>47</v>
      </c>
      <c r="U50" s="2">
        <f t="shared" si="7"/>
        <v>38.669678807926111</v>
      </c>
      <c r="V50" s="1">
        <f t="shared" si="3"/>
        <v>2.0430906458178169</v>
      </c>
      <c r="W50" s="2">
        <f t="shared" si="4"/>
        <v>1</v>
      </c>
      <c r="X50" s="2">
        <f t="shared" si="5"/>
        <v>1.3333333333333333</v>
      </c>
      <c r="Y50" s="2">
        <f t="shared" si="6"/>
        <v>0.88321668461060454</v>
      </c>
    </row>
    <row r="51" spans="20:25" x14ac:dyDescent="0.35">
      <c r="T51">
        <f t="shared" si="1"/>
        <v>48</v>
      </c>
      <c r="U51" s="2">
        <f t="shared" si="7"/>
        <v>39.119795456648845</v>
      </c>
      <c r="V51" s="1">
        <f t="shared" si="3"/>
        <v>2.0668723048044382</v>
      </c>
      <c r="W51" s="2">
        <f t="shared" si="4"/>
        <v>1</v>
      </c>
      <c r="X51" s="2">
        <f t="shared" si="5"/>
        <v>1.3333333333333333</v>
      </c>
      <c r="Y51" s="2">
        <f t="shared" si="6"/>
        <v>0.89349736307570315</v>
      </c>
    </row>
    <row r="52" spans="20:25" x14ac:dyDescent="0.35">
      <c r="T52">
        <f t="shared" si="1"/>
        <v>49</v>
      </c>
      <c r="U52" s="2">
        <f t="shared" si="7"/>
        <v>39.559631426906478</v>
      </c>
      <c r="V52" s="1">
        <f t="shared" si="3"/>
        <v>2.0901107899491191</v>
      </c>
      <c r="W52" s="2">
        <f t="shared" si="4"/>
        <v>1</v>
      </c>
      <c r="X52" s="2">
        <f t="shared" si="5"/>
        <v>1.3333333333333333</v>
      </c>
      <c r="Y52" s="2">
        <f t="shared" si="6"/>
        <v>0.90354323052014163</v>
      </c>
    </row>
    <row r="53" spans="20:25" x14ac:dyDescent="0.35">
      <c r="T53">
        <f t="shared" si="1"/>
        <v>50</v>
      </c>
      <c r="U53" s="2">
        <f t="shared" si="7"/>
        <v>39.989421529719671</v>
      </c>
      <c r="V53" s="1">
        <f t="shared" si="3"/>
        <v>2.1128185073595551</v>
      </c>
      <c r="W53" s="2">
        <f t="shared" si="4"/>
        <v>1</v>
      </c>
      <c r="X53" s="2">
        <f t="shared" si="5"/>
        <v>1.3333333333333333</v>
      </c>
      <c r="Y53" s="2">
        <f t="shared" si="6"/>
        <v>0.9133596500350436</v>
      </c>
    </row>
    <row r="54" spans="20:25" x14ac:dyDescent="0.35">
      <c r="T54">
        <f t="shared" si="1"/>
        <v>51</v>
      </c>
      <c r="U54" s="2">
        <f t="shared" si="7"/>
        <v>40.409395213017966</v>
      </c>
      <c r="V54" s="1">
        <f t="shared" si="3"/>
        <v>2.1350075797875507</v>
      </c>
      <c r="W54" s="2">
        <f t="shared" si="4"/>
        <v>1</v>
      </c>
      <c r="X54" s="2">
        <f t="shared" si="5"/>
        <v>1.3333333333333333</v>
      </c>
      <c r="Y54" s="2">
        <f t="shared" si="6"/>
        <v>0.92295186221836267</v>
      </c>
    </row>
    <row r="55" spans="20:25" x14ac:dyDescent="0.35">
      <c r="T55">
        <f t="shared" si="1"/>
        <v>52</v>
      </c>
      <c r="U55" s="2">
        <f t="shared" si="7"/>
        <v>40.81977668413294</v>
      </c>
      <c r="V55" s="1">
        <f t="shared" si="3"/>
        <v>2.1566898531008762</v>
      </c>
      <c r="W55" s="2">
        <f t="shared" si="4"/>
        <v>1</v>
      </c>
      <c r="X55" s="2">
        <f t="shared" si="5"/>
        <v>1.3333333333333333</v>
      </c>
      <c r="Y55" s="2">
        <f t="shared" si="6"/>
        <v>0.9323249879726293</v>
      </c>
    </row>
    <row r="56" spans="20:25" x14ac:dyDescent="0.35">
      <c r="T56">
        <f t="shared" si="1"/>
        <v>53</v>
      </c>
      <c r="U56" s="2">
        <f t="shared" si="7"/>
        <v>41.220785029493648</v>
      </c>
      <c r="V56" s="1">
        <f t="shared" si="3"/>
        <v>2.1778769026073079</v>
      </c>
      <c r="W56" s="2">
        <f t="shared" si="4"/>
        <v>1</v>
      </c>
      <c r="X56" s="2">
        <f t="shared" si="5"/>
        <v>1.3333333333333333</v>
      </c>
      <c r="Y56" s="2">
        <f t="shared" si="6"/>
        <v>0.94148403123879865</v>
      </c>
    </row>
    <row r="57" spans="20:25" x14ac:dyDescent="0.35">
      <c r="T57">
        <f t="shared" si="1"/>
        <v>54</v>
      </c>
      <c r="U57" s="2">
        <f t="shared" si="7"/>
        <v>41.612634331588183</v>
      </c>
      <c r="V57" s="1">
        <f t="shared" si="3"/>
        <v>2.1985800392342272</v>
      </c>
      <c r="W57" s="2">
        <f t="shared" si="4"/>
        <v>1</v>
      </c>
      <c r="X57" s="2">
        <f t="shared" si="5"/>
        <v>1.3333333333333333</v>
      </c>
      <c r="Y57" s="2">
        <f t="shared" si="6"/>
        <v>0.95043388166765652</v>
      </c>
    </row>
    <row r="58" spans="20:25" x14ac:dyDescent="0.35">
      <c r="T58">
        <f t="shared" si="1"/>
        <v>55</v>
      </c>
      <c r="U58" s="2">
        <f t="shared" si="7"/>
        <v>41.995533783253862</v>
      </c>
      <c r="V58" s="1">
        <f t="shared" si="3"/>
        <v>2.2188103155670778</v>
      </c>
      <c r="W58" s="2">
        <f t="shared" si="4"/>
        <v>1</v>
      </c>
      <c r="X58" s="2">
        <f t="shared" si="5"/>
        <v>1.3333333333333333</v>
      </c>
      <c r="Y58" s="2">
        <f t="shared" si="6"/>
        <v>0.95917931723021066</v>
      </c>
    </row>
    <row r="59" spans="20:25" x14ac:dyDescent="0.35">
      <c r="T59">
        <f t="shared" si="1"/>
        <v>56</v>
      </c>
      <c r="U59" s="2">
        <f t="shared" si="7"/>
        <v>42.369687799356988</v>
      </c>
      <c r="V59" s="1">
        <f t="shared" si="3"/>
        <v>2.2385785317499023</v>
      </c>
      <c r="W59" s="2">
        <f t="shared" si="4"/>
        <v>1</v>
      </c>
      <c r="X59" s="2">
        <f t="shared" si="5"/>
        <v>1.3333333333333333</v>
      </c>
      <c r="Y59" s="2">
        <f t="shared" si="6"/>
        <v>0.96772500676845974</v>
      </c>
    </row>
    <row r="60" spans="20:25" x14ac:dyDescent="0.35">
      <c r="T60">
        <f t="shared" si="1"/>
        <v>57</v>
      </c>
      <c r="U60" s="2">
        <f t="shared" si="7"/>
        <v>42.735296125921863</v>
      </c>
      <c r="V60" s="1">
        <f t="shared" si="3"/>
        <v>2.257895241251112</v>
      </c>
      <c r="W60" s="2">
        <f t="shared" si="4"/>
        <v>1</v>
      </c>
      <c r="X60" s="2">
        <f t="shared" si="5"/>
        <v>1.3333333333333333</v>
      </c>
      <c r="Y60" s="2">
        <f t="shared" si="6"/>
        <v>0.97607551248790392</v>
      </c>
    </row>
    <row r="61" spans="20:25" x14ac:dyDescent="0.35">
      <c r="T61">
        <f t="shared" si="1"/>
        <v>58</v>
      </c>
      <c r="U61" s="2">
        <f t="shared" si="7"/>
        <v>43.092553946767296</v>
      </c>
      <c r="V61" s="1">
        <f t="shared" si="3"/>
        <v>2.2767707564975681</v>
      </c>
      <c r="W61" s="2">
        <f t="shared" si="4"/>
        <v>1</v>
      </c>
      <c r="X61" s="2">
        <f t="shared" si="5"/>
        <v>1.3333333333333333</v>
      </c>
      <c r="Y61" s="2">
        <f t="shared" si="6"/>
        <v>0.98423529239312613</v>
      </c>
    </row>
    <row r="62" spans="20:25" x14ac:dyDescent="0.35">
      <c r="T62">
        <f t="shared" si="1"/>
        <v>59</v>
      </c>
      <c r="U62" s="2">
        <f t="shared" si="7"/>
        <v>43.441651987707509</v>
      </c>
      <c r="V62" s="1">
        <f t="shared" si="3"/>
        <v>2.2952151543799748</v>
      </c>
      <c r="W62" s="2">
        <f t="shared" si="4"/>
        <v>1</v>
      </c>
      <c r="X62" s="2">
        <f t="shared" si="5"/>
        <v>1.3333333333333333</v>
      </c>
      <c r="Y62" s="2">
        <f t="shared" si="6"/>
        <v>0.99220870266774353</v>
      </c>
    </row>
    <row r="63" spans="20:25" x14ac:dyDescent="0.35">
      <c r="T63">
        <f t="shared" si="1"/>
        <v>60</v>
      </c>
      <c r="U63" s="2">
        <f t="shared" si="7"/>
        <v>43.782776618373099</v>
      </c>
      <c r="V63" s="1">
        <f t="shared" si="3"/>
        <v>2.3132382816325361</v>
      </c>
      <c r="W63" s="2">
        <f t="shared" si="4"/>
        <v>1</v>
      </c>
      <c r="X63" s="2">
        <f t="shared" si="5"/>
        <v>1.3333333333333333</v>
      </c>
      <c r="Y63" s="2">
        <f t="shared" si="6"/>
        <v>1.0000000000000018</v>
      </c>
    </row>
    <row r="64" spans="20:25" x14ac:dyDescent="0.35">
      <c r="T64">
        <f t="shared" si="1"/>
        <v>61</v>
      </c>
      <c r="U64" s="2">
        <f t="shared" ref="U64:U133" si="8">+$D$15*$D$17+U63*POWER(0.5,1/$D$12)</f>
        <v>44.116109951706434</v>
      </c>
      <c r="V64" s="1">
        <f t="shared" si="3"/>
        <v>2.3308497600897358</v>
      </c>
      <c r="W64" s="2">
        <f t="shared" si="4"/>
        <v>1</v>
      </c>
      <c r="X64" s="2">
        <f t="shared" si="5"/>
        <v>1.3333333333333333</v>
      </c>
      <c r="Y64" s="2">
        <f t="shared" si="6"/>
        <v>1.0076133438552533</v>
      </c>
    </row>
    <row r="65" spans="20:25" x14ac:dyDescent="0.35">
      <c r="T65">
        <f t="shared" si="1"/>
        <v>62</v>
      </c>
      <c r="U65" s="2">
        <f t="shared" si="8"/>
        <v>44.441829941184515</v>
      </c>
      <c r="V65" s="1">
        <f t="shared" si="3"/>
        <v>2.348058991823053</v>
      </c>
      <c r="W65" s="2">
        <f t="shared" si="4"/>
        <v>1</v>
      </c>
      <c r="X65" s="2">
        <f t="shared" si="5"/>
        <v>1.3333333333333333</v>
      </c>
      <c r="Y65" s="2">
        <f t="shared" si="6"/>
        <v>1.0150527986965296</v>
      </c>
    </row>
    <row r="66" spans="20:25" x14ac:dyDescent="0.35">
      <c r="T66">
        <f t="shared" si="1"/>
        <v>63</v>
      </c>
      <c r="U66" s="2">
        <f t="shared" si="8"/>
        <v>44.760110475821321</v>
      </c>
      <c r="V66" s="1">
        <f t="shared" si="3"/>
        <v>2.3648751641603587</v>
      </c>
      <c r="W66" s="2">
        <f t="shared" si="4"/>
        <v>1</v>
      </c>
      <c r="X66" s="2">
        <f t="shared" si="5"/>
        <v>1.3333333333333333</v>
      </c>
      <c r="Y66" s="2">
        <f t="shared" si="6"/>
        <v>1.0223223361543994</v>
      </c>
    </row>
    <row r="67" spans="20:25" x14ac:dyDescent="0.35">
      <c r="T67">
        <f t="shared" si="1"/>
        <v>64</v>
      </c>
      <c r="U67" s="2">
        <f t="shared" si="8"/>
        <v>45.071121473000254</v>
      </c>
      <c r="V67" s="1">
        <f t="shared" si="3"/>
        <v>2.3813072545906651</v>
      </c>
      <c r="W67" s="2">
        <f t="shared" si="4"/>
        <v>1</v>
      </c>
      <c r="X67" s="2">
        <f t="shared" si="5"/>
        <v>1.3333333333333333</v>
      </c>
      <c r="Y67" s="2">
        <f t="shared" si="6"/>
        <v>1.0294258371472629</v>
      </c>
    </row>
    <row r="68" spans="20:25" x14ac:dyDescent="0.35">
      <c r="T68">
        <f t="shared" si="1"/>
        <v>65</v>
      </c>
      <c r="U68" s="2">
        <f t="shared" si="8"/>
        <v>45.375028969186324</v>
      </c>
      <c r="V68" s="1">
        <f t="shared" si="3"/>
        <v>2.3973640355568522</v>
      </c>
      <c r="W68" s="2">
        <f t="shared" si="4"/>
        <v>1</v>
      </c>
      <c r="X68" s="2">
        <f t="shared" si="5"/>
        <v>1.3333333333333333</v>
      </c>
      <c r="Y68" s="2">
        <f t="shared" ref="Y68:Y78" si="9">+U68*(1-POWER(0.5,1/$D$12))</f>
        <v>1.0363670939532221</v>
      </c>
    </row>
    <row r="69" spans="20:25" x14ac:dyDescent="0.35">
      <c r="T69">
        <f t="shared" ref="T69:T138" si="10">+T68+1</f>
        <v>66</v>
      </c>
      <c r="U69" s="2">
        <f t="shared" si="8"/>
        <v>45.671995208566436</v>
      </c>
      <c r="V69" s="1">
        <f t="shared" ref="V69:V78" si="11">+U69/$G$4</f>
        <v>2.4130540791389272</v>
      </c>
      <c r="W69" s="2">
        <f t="shared" ref="W69:W134" si="12">+$G$6</f>
        <v>1</v>
      </c>
      <c r="X69" s="2">
        <f t="shared" ref="X69:X134" si="13">+$D$15*$D$17</f>
        <v>1.3333333333333333</v>
      </c>
      <c r="Y69" s="2">
        <f t="shared" si="9"/>
        <v>1.043149812234627</v>
      </c>
    </row>
    <row r="70" spans="20:25" x14ac:dyDescent="0.35">
      <c r="T70">
        <f t="shared" si="10"/>
        <v>67</v>
      </c>
      <c r="U70" s="2">
        <f t="shared" si="8"/>
        <v>45.962178729665148</v>
      </c>
      <c r="V70" s="1">
        <f t="shared" si="11"/>
        <v>2.4283857616303197</v>
      </c>
      <c r="W70" s="2">
        <f t="shared" si="12"/>
        <v>1</v>
      </c>
      <c r="X70" s="2">
        <f t="shared" si="13"/>
        <v>1.3333333333333333</v>
      </c>
      <c r="Y70" s="2">
        <f t="shared" si="9"/>
        <v>1.0497776130163834</v>
      </c>
    </row>
    <row r="71" spans="20:25" x14ac:dyDescent="0.35">
      <c r="T71">
        <f t="shared" si="10"/>
        <v>68</v>
      </c>
      <c r="U71" s="2">
        <f t="shared" si="8"/>
        <v>46.245734449982102</v>
      </c>
      <c r="V71" s="1">
        <f t="shared" si="11"/>
        <v>2.443367268009653</v>
      </c>
      <c r="W71" s="2">
        <f t="shared" si="12"/>
        <v>1</v>
      </c>
      <c r="X71" s="2">
        <f t="shared" si="13"/>
        <v>1.3333333333333333</v>
      </c>
      <c r="Y71" s="2">
        <f t="shared" si="9"/>
        <v>1.0562540346190727</v>
      </c>
    </row>
    <row r="72" spans="20:25" x14ac:dyDescent="0.35">
      <c r="T72">
        <f t="shared" si="10"/>
        <v>69</v>
      </c>
      <c r="U72" s="2">
        <f t="shared" si="8"/>
        <v>46.522813748696365</v>
      </c>
      <c r="V72" s="1">
        <f t="shared" si="11"/>
        <v>2.458006596310379</v>
      </c>
      <c r="W72" s="2">
        <f t="shared" si="12"/>
        <v>1</v>
      </c>
      <c r="X72" s="2">
        <f t="shared" si="13"/>
        <v>1.3333333333333333</v>
      </c>
      <c r="Y72" s="2">
        <f t="shared" si="9"/>
        <v>1.0625825345479234</v>
      </c>
    </row>
    <row r="73" spans="20:25" x14ac:dyDescent="0.35">
      <c r="T73">
        <f t="shared" si="10"/>
        <v>70</v>
      </c>
      <c r="U73" s="2">
        <f t="shared" si="8"/>
        <v>46.793564547481779</v>
      </c>
      <c r="V73" s="1">
        <f t="shared" si="11"/>
        <v>2.4723115618906157</v>
      </c>
      <c r="W73" s="2">
        <f t="shared" si="12"/>
        <v>1</v>
      </c>
      <c r="X73" s="2">
        <f t="shared" si="13"/>
        <v>1.3333333333333333</v>
      </c>
      <c r="Y73" s="2">
        <f t="shared" si="9"/>
        <v>1.0687664913386354</v>
      </c>
    </row>
    <row r="74" spans="20:25" x14ac:dyDescent="0.35">
      <c r="T74">
        <f t="shared" si="10"/>
        <v>71</v>
      </c>
      <c r="U74" s="2">
        <f t="shared" si="8"/>
        <v>47.058131389476479</v>
      </c>
      <c r="V74" s="1">
        <f t="shared" si="11"/>
        <v>2.4862898016054524</v>
      </c>
      <c r="W74" s="2">
        <f t="shared" si="12"/>
        <v>1</v>
      </c>
      <c r="X74" s="2">
        <f t="shared" si="13"/>
        <v>1.3333333333333333</v>
      </c>
      <c r="Y74" s="2">
        <f t="shared" si="9"/>
        <v>1.0748092063610464</v>
      </c>
    </row>
    <row r="75" spans="20:25" x14ac:dyDescent="0.35">
      <c r="T75">
        <f t="shared" si="10"/>
        <v>72</v>
      </c>
      <c r="U75" s="2">
        <f t="shared" si="8"/>
        <v>47.316655516448769</v>
      </c>
      <c r="V75" s="1">
        <f t="shared" si="11"/>
        <v>2.4999487778839686</v>
      </c>
      <c r="W75" s="2">
        <f t="shared" si="12"/>
        <v>1</v>
      </c>
      <c r="X75" s="2">
        <f t="shared" si="13"/>
        <v>1.3333333333333333</v>
      </c>
      <c r="Y75" s="2">
        <f t="shared" si="9"/>
        <v>1.0807139055816024</v>
      </c>
    </row>
    <row r="76" spans="20:25" x14ac:dyDescent="0.35">
      <c r="T76">
        <f t="shared" si="10"/>
        <v>73</v>
      </c>
      <c r="U76" s="2">
        <f t="shared" si="8"/>
        <v>47.569274944200501</v>
      </c>
      <c r="V76" s="1">
        <f t="shared" si="11"/>
        <v>2.5132957827131275</v>
      </c>
      <c r="W76" s="2">
        <f t="shared" si="12"/>
        <v>1</v>
      </c>
      <c r="X76" s="2">
        <f t="shared" si="13"/>
        <v>1.3333333333333333</v>
      </c>
      <c r="Y76" s="2">
        <f t="shared" si="9"/>
        <v>1.0864837412855748</v>
      </c>
    </row>
    <row r="77" spans="20:25" x14ac:dyDescent="0.35">
      <c r="T77">
        <f t="shared" si="10"/>
        <v>74</v>
      </c>
      <c r="U77" s="2">
        <f t="shared" si="8"/>
        <v>47.81612453624826</v>
      </c>
      <c r="V77" s="1">
        <f t="shared" si="11"/>
        <v>2.5263379415306799</v>
      </c>
      <c r="W77" s="2">
        <f t="shared" si="12"/>
        <v>1</v>
      </c>
      <c r="X77" s="2">
        <f t="shared" si="13"/>
        <v>1.3333333333333333</v>
      </c>
      <c r="Y77" s="2">
        <f t="shared" si="9"/>
        <v>1.092121793759939</v>
      </c>
    </row>
    <row r="78" spans="20:25" x14ac:dyDescent="0.35">
      <c r="T78">
        <f t="shared" si="10"/>
        <v>75</v>
      </c>
      <c r="U78" s="2">
        <f t="shared" si="8"/>
        <v>48.057336075821659</v>
      </c>
      <c r="V78" s="1">
        <f t="shared" si="11"/>
        <v>2.5390822170291543</v>
      </c>
      <c r="W78" s="2">
        <f t="shared" si="12"/>
        <v>1</v>
      </c>
      <c r="X78" s="2">
        <f t="shared" si="13"/>
        <v>1.3333333333333333</v>
      </c>
      <c r="Y78" s="2">
        <f t="shared" si="9"/>
        <v>1.0976310729378196</v>
      </c>
    </row>
    <row r="79" spans="20:25" x14ac:dyDescent="0.35">
      <c r="T79">
        <f t="shared" si="10"/>
        <v>76</v>
      </c>
      <c r="U79" s="2">
        <f t="shared" si="8"/>
        <v>48.293038336217172</v>
      </c>
      <c r="V79" s="1">
        <f t="shared" ref="V79:V80" si="14">+U79/$G$4</f>
        <v>2.5515354128729606</v>
      </c>
      <c r="W79" s="2">
        <f t="shared" si="12"/>
        <v>1</v>
      </c>
      <c r="X79" s="2">
        <f t="shared" si="13"/>
        <v>1.3333333333333333</v>
      </c>
      <c r="Y79" s="2">
        <f t="shared" ref="Y79:Y80" si="15">+U79*(1-POWER(0.5,1/$D$12))</f>
        <v>1.1030145200053727</v>
      </c>
    </row>
    <row r="80" spans="20:25" x14ac:dyDescent="0.35">
      <c r="T80">
        <f t="shared" si="10"/>
        <v>77</v>
      </c>
      <c r="U80" s="2">
        <f t="shared" si="8"/>
        <v>48.523357149545134</v>
      </c>
      <c r="V80" s="1">
        <f t="shared" si="14"/>
        <v>2.5637041773306</v>
      </c>
      <c r="W80" s="2">
        <f t="shared" si="12"/>
        <v>1</v>
      </c>
      <c r="X80" s="2">
        <f t="shared" si="13"/>
        <v>1.3333333333333333</v>
      </c>
      <c r="Y80" s="2">
        <f t="shared" si="15"/>
        <v>1.1082750089719704</v>
      </c>
    </row>
    <row r="81" spans="20:25" x14ac:dyDescent="0.35">
      <c r="T81">
        <f t="shared" si="10"/>
        <v>78</v>
      </c>
      <c r="U81" s="2">
        <f t="shared" si="8"/>
        <v>48.748415473906498</v>
      </c>
      <c r="V81" s="1">
        <f t="shared" ref="V81:V144" si="16">+U81/$G$4</f>
        <v>2.5755950068239106</v>
      </c>
      <c r="W81" s="2">
        <f t="shared" si="12"/>
        <v>1</v>
      </c>
      <c r="X81" s="2">
        <f t="shared" si="13"/>
        <v>1.3333333333333333</v>
      </c>
      <c r="Y81" s="2">
        <f t="shared" ref="Y81:Y144" si="17">+U81*(1-POWER(0.5,1/$D$12))</f>
        <v>1.1134153482045197</v>
      </c>
    </row>
    <row r="82" spans="20:25" x14ac:dyDescent="0.35">
      <c r="T82">
        <f t="shared" si="10"/>
        <v>79</v>
      </c>
      <c r="U82" s="2">
        <f t="shared" si="8"/>
        <v>48.968333459035314</v>
      </c>
      <c r="V82" s="1">
        <f t="shared" si="16"/>
        <v>2.5872142493962511</v>
      </c>
      <c r="W82" s="2">
        <f t="shared" si="12"/>
        <v>1</v>
      </c>
      <c r="X82" s="2">
        <f t="shared" si="13"/>
        <v>1.3333333333333333</v>
      </c>
      <c r="Y82" s="2">
        <f t="shared" si="17"/>
        <v>1.1184382819267389</v>
      </c>
    </row>
    <row r="83" spans="20:25" x14ac:dyDescent="0.35">
      <c r="T83">
        <f t="shared" si="10"/>
        <v>80</v>
      </c>
      <c r="U83" s="2">
        <f t="shared" si="8"/>
        <v>49.183228510441914</v>
      </c>
      <c r="V83" s="1">
        <f t="shared" si="16"/>
        <v>2.5985681081014693</v>
      </c>
      <c r="W83" s="2">
        <f t="shared" si="12"/>
        <v>1</v>
      </c>
      <c r="X83" s="2">
        <f t="shared" si="13"/>
        <v>1.3333333333333333</v>
      </c>
      <c r="Y83" s="2">
        <f t="shared" si="17"/>
        <v>1.12334649168419</v>
      </c>
    </row>
    <row r="84" spans="20:25" x14ac:dyDescent="0.35">
      <c r="T84">
        <f t="shared" si="10"/>
        <v>81</v>
      </c>
      <c r="U84" s="2">
        <f t="shared" si="8"/>
        <v>49.393215352091062</v>
      </c>
      <c r="V84" s="1">
        <f t="shared" si="16"/>
        <v>2.6096626443154669</v>
      </c>
      <c r="W84" s="2">
        <f t="shared" si="12"/>
        <v>1</v>
      </c>
      <c r="X84" s="2">
        <f t="shared" si="13"/>
        <v>1.3333333333333333</v>
      </c>
      <c r="Y84" s="2">
        <f t="shared" si="17"/>
        <v>1.1281425977758495</v>
      </c>
    </row>
    <row r="85" spans="20:25" x14ac:dyDescent="0.35">
      <c r="T85">
        <f t="shared" si="10"/>
        <v>82</v>
      </c>
      <c r="U85" s="2">
        <f t="shared" si="8"/>
        <v>49.598406087648549</v>
      </c>
      <c r="V85" s="1">
        <f t="shared" si="16"/>
        <v>2.6205037809721294</v>
      </c>
      <c r="W85" s="2">
        <f t="shared" si="12"/>
        <v>1</v>
      </c>
      <c r="X85" s="2">
        <f t="shared" si="13"/>
        <v>1.3333333333333333</v>
      </c>
      <c r="Y85" s="2">
        <f t="shared" si="17"/>
        <v>1.1328291606529828</v>
      </c>
    </row>
    <row r="86" spans="20:25" x14ac:dyDescent="0.35">
      <c r="T86">
        <f t="shared" si="10"/>
        <v>83</v>
      </c>
      <c r="U86" s="2">
        <f t="shared" si="8"/>
        <v>49.798910260328903</v>
      </c>
      <c r="V86" s="1">
        <f t="shared" si="16"/>
        <v>2.6310973057253455</v>
      </c>
      <c r="W86" s="2">
        <f t="shared" si="12"/>
        <v>1</v>
      </c>
      <c r="X86" s="2">
        <f t="shared" si="13"/>
        <v>1.3333333333333333</v>
      </c>
      <c r="Y86" s="2">
        <f t="shared" si="17"/>
        <v>1.1374086822860676</v>
      </c>
    </row>
    <row r="87" spans="20:25" x14ac:dyDescent="0.35">
      <c r="T87">
        <f t="shared" si="10"/>
        <v>84</v>
      </c>
      <c r="U87" s="2">
        <f t="shared" si="8"/>
        <v>49.994834911376174</v>
      </c>
      <c r="V87" s="1">
        <f t="shared" si="16"/>
        <v>2.6414488740388054</v>
      </c>
      <c r="W87" s="2">
        <f t="shared" si="12"/>
        <v>1</v>
      </c>
      <c r="X87" s="2">
        <f t="shared" si="13"/>
        <v>1.3333333333333333</v>
      </c>
      <c r="Y87" s="2">
        <f t="shared" si="17"/>
        <v>1.1418836075004966</v>
      </c>
    </row>
    <row r="88" spans="20:25" x14ac:dyDescent="0.35">
      <c r="T88">
        <f t="shared" si="10"/>
        <v>85</v>
      </c>
      <c r="U88" s="2">
        <f t="shared" si="8"/>
        <v>50.186284637209013</v>
      </c>
      <c r="V88" s="1">
        <f t="shared" si="16"/>
        <v>2.6515640122052306</v>
      </c>
      <c r="W88" s="2">
        <f t="shared" si="12"/>
        <v>1</v>
      </c>
      <c r="X88" s="2">
        <f t="shared" si="13"/>
        <v>1.3333333333333333</v>
      </c>
      <c r="Y88" s="2">
        <f t="shared" si="17"/>
        <v>1.1462563252817735</v>
      </c>
    </row>
    <row r="89" spans="20:25" x14ac:dyDescent="0.35">
      <c r="T89">
        <f t="shared" si="10"/>
        <v>86</v>
      </c>
      <c r="U89" s="2">
        <f t="shared" si="8"/>
        <v>50.373361645260573</v>
      </c>
      <c r="V89" s="1">
        <f t="shared" si="16"/>
        <v>2.6614481202966425</v>
      </c>
      <c r="W89" s="2">
        <f t="shared" si="12"/>
        <v>1</v>
      </c>
      <c r="X89" s="2">
        <f t="shared" si="13"/>
        <v>1.3333333333333333</v>
      </c>
      <c r="Y89" s="2">
        <f t="shared" si="17"/>
        <v>1.1505291700508979</v>
      </c>
    </row>
    <row r="90" spans="20:25" x14ac:dyDescent="0.35">
      <c r="T90">
        <f t="shared" si="10"/>
        <v>87</v>
      </c>
      <c r="U90" s="2">
        <f t="shared" si="8"/>
        <v>50.556165808543014</v>
      </c>
      <c r="V90" s="1">
        <f t="shared" si="16"/>
        <v>2.6711064750472477</v>
      </c>
      <c r="W90" s="2">
        <f t="shared" si="12"/>
        <v>1</v>
      </c>
      <c r="X90" s="2">
        <f t="shared" si="13"/>
        <v>1.3333333333333333</v>
      </c>
      <c r="Y90" s="2">
        <f t="shared" si="17"/>
        <v>1.1547044229106203</v>
      </c>
    </row>
    <row r="91" spans="20:25" x14ac:dyDescent="0.35">
      <c r="T91">
        <f t="shared" si="10"/>
        <v>88</v>
      </c>
      <c r="U91" s="2">
        <f t="shared" si="8"/>
        <v>50.73479471896573</v>
      </c>
      <c r="V91" s="1">
        <f t="shared" si="16"/>
        <v>2.6805442326704756</v>
      </c>
      <c r="W91" s="2">
        <f t="shared" si="12"/>
        <v>1</v>
      </c>
      <c r="X91" s="2">
        <f t="shared" si="13"/>
        <v>1.3333333333333333</v>
      </c>
      <c r="Y91" s="2">
        <f t="shared" si="17"/>
        <v>1.1587843128632314</v>
      </c>
    </row>
    <row r="92" spans="20:25" x14ac:dyDescent="0.35">
      <c r="T92">
        <f t="shared" si="10"/>
        <v>89</v>
      </c>
      <c r="U92" s="2">
        <f t="shared" si="8"/>
        <v>50.909343739435833</v>
      </c>
      <c r="V92" s="1">
        <f t="shared" si="16"/>
        <v>2.6897664316116789</v>
      </c>
      <c r="W92" s="2">
        <f t="shared" si="12"/>
        <v>1</v>
      </c>
      <c r="X92" s="2">
        <f t="shared" si="13"/>
        <v>1.3333333333333333</v>
      </c>
      <c r="Y92" s="2">
        <f t="shared" si="17"/>
        <v>1.1627710180005399</v>
      </c>
    </row>
    <row r="93" spans="20:25" x14ac:dyDescent="0.35">
      <c r="T93">
        <f t="shared" si="10"/>
        <v>90</v>
      </c>
      <c r="U93" s="2">
        <f t="shared" si="8"/>
        <v>51.079906054768628</v>
      </c>
      <c r="V93" s="1">
        <f t="shared" si="16"/>
        <v>2.6987779952379598</v>
      </c>
      <c r="W93" s="2">
        <f t="shared" si="12"/>
        <v>1</v>
      </c>
      <c r="X93" s="2">
        <f t="shared" si="13"/>
        <v>1.3333333333333333</v>
      </c>
      <c r="Y93" s="2">
        <f t="shared" si="17"/>
        <v>1.1666666666666692</v>
      </c>
    </row>
    <row r="94" spans="20:25" x14ac:dyDescent="0.35">
      <c r="T94">
        <f t="shared" si="10"/>
        <v>91</v>
      </c>
      <c r="U94" s="2">
        <f t="shared" si="8"/>
        <v>51.246572721435292</v>
      </c>
      <c r="V94" s="1">
        <f t="shared" si="16"/>
        <v>2.7075837344665592</v>
      </c>
      <c r="W94" s="2">
        <f t="shared" si="12"/>
        <v>1</v>
      </c>
      <c r="X94" s="2">
        <f t="shared" si="13"/>
        <v>1.3333333333333333</v>
      </c>
      <c r="Y94" s="2">
        <f t="shared" si="17"/>
        <v>1.1704733385942947</v>
      </c>
    </row>
    <row r="95" spans="20:25" x14ac:dyDescent="0.35">
      <c r="T95">
        <f t="shared" si="10"/>
        <v>92</v>
      </c>
      <c r="U95" s="2">
        <f t="shared" si="8"/>
        <v>51.409432716174337</v>
      </c>
      <c r="V95" s="1">
        <f t="shared" si="16"/>
        <v>2.7161883503332178</v>
      </c>
      <c r="W95" s="2">
        <f t="shared" si="12"/>
        <v>1</v>
      </c>
      <c r="X95" s="2">
        <f t="shared" si="13"/>
        <v>1.3333333333333333</v>
      </c>
      <c r="Y95" s="2">
        <f t="shared" si="17"/>
        <v>1.1741930660149331</v>
      </c>
    </row>
    <row r="96" spans="20:25" x14ac:dyDescent="0.35">
      <c r="T96">
        <f t="shared" si="10"/>
        <v>93</v>
      </c>
      <c r="U96" s="2">
        <f t="shared" si="8"/>
        <v>51.568572983492736</v>
      </c>
      <c r="V96" s="1">
        <f t="shared" si="16"/>
        <v>2.7245964365018707</v>
      </c>
      <c r="W96" s="2">
        <f t="shared" si="12"/>
        <v>1</v>
      </c>
      <c r="X96" s="2">
        <f t="shared" si="13"/>
        <v>1.3333333333333333</v>
      </c>
      <c r="Y96" s="2">
        <f t="shared" si="17"/>
        <v>1.1778278347438678</v>
      </c>
    </row>
    <row r="97" spans="20:25" x14ac:dyDescent="0.35">
      <c r="T97">
        <f t="shared" si="10"/>
        <v>94</v>
      </c>
      <c r="U97" s="2">
        <f t="shared" si="8"/>
        <v>51.724078482082206</v>
      </c>
      <c r="V97" s="1">
        <f t="shared" si="16"/>
        <v>2.7328124817170241</v>
      </c>
      <c r="W97" s="2">
        <f t="shared" si="12"/>
        <v>1</v>
      </c>
      <c r="X97" s="2">
        <f t="shared" si="13"/>
        <v>1.3333333333333333</v>
      </c>
      <c r="Y97" s="2">
        <f t="shared" si="17"/>
        <v>1.1813795852402997</v>
      </c>
    </row>
    <row r="98" spans="20:25" x14ac:dyDescent="0.35">
      <c r="T98">
        <f t="shared" si="10"/>
        <v>95</v>
      </c>
      <c r="U98" s="2">
        <f t="shared" si="8"/>
        <v>51.876032230175241</v>
      </c>
      <c r="V98" s="1">
        <f t="shared" si="16"/>
        <v>2.7408408722001179</v>
      </c>
      <c r="W98" s="2">
        <f t="shared" si="12"/>
        <v>1</v>
      </c>
      <c r="X98" s="2">
        <f t="shared" si="13"/>
        <v>1.3333333333333333</v>
      </c>
      <c r="Y98" s="2">
        <f t="shared" si="17"/>
        <v>1.1848502136432792</v>
      </c>
    </row>
    <row r="99" spans="20:25" x14ac:dyDescent="0.35">
      <c r="T99">
        <f t="shared" si="10"/>
        <v>96</v>
      </c>
      <c r="U99" s="2">
        <f t="shared" si="8"/>
        <v>52.024515349865297</v>
      </c>
      <c r="V99" s="1">
        <f t="shared" si="16"/>
        <v>2.7486858939911554</v>
      </c>
      <c r="W99" s="2">
        <f t="shared" si="12"/>
        <v>1</v>
      </c>
      <c r="X99" s="2">
        <f t="shared" si="13"/>
        <v>1.3333333333333333</v>
      </c>
      <c r="Y99" s="2">
        <f t="shared" si="17"/>
        <v>1.1882415727839817</v>
      </c>
    </row>
    <row r="100" spans="20:25" x14ac:dyDescent="0.35">
      <c r="T100">
        <f t="shared" si="10"/>
        <v>97</v>
      </c>
      <c r="U100" s="2">
        <f t="shared" si="8"/>
        <v>52.169607110414653</v>
      </c>
      <c r="V100" s="1">
        <f t="shared" si="16"/>
        <v>2.7563517352368514</v>
      </c>
      <c r="W100" s="2">
        <f t="shared" si="12"/>
        <v>1</v>
      </c>
      <c r="X100" s="2">
        <f t="shared" si="13"/>
        <v>1.3333333333333333</v>
      </c>
      <c r="Y100" s="2">
        <f t="shared" si="17"/>
        <v>1.1915554731748599</v>
      </c>
    </row>
    <row r="101" spans="20:25" x14ac:dyDescent="0.35">
      <c r="T101">
        <f t="shared" si="10"/>
        <v>98</v>
      </c>
      <c r="U101" s="2">
        <f t="shared" si="8"/>
        <v>52.31138497057313</v>
      </c>
      <c r="V101" s="1">
        <f t="shared" si="16"/>
        <v>2.7638424884265178</v>
      </c>
      <c r="W101" s="2">
        <f t="shared" si="12"/>
        <v>1</v>
      </c>
      <c r="X101" s="2">
        <f t="shared" si="13"/>
        <v>1.3333333333333333</v>
      </c>
      <c r="Y101" s="2">
        <f t="shared" si="17"/>
        <v>1.1947936839762046</v>
      </c>
    </row>
    <row r="102" spans="20:25" x14ac:dyDescent="0.35">
      <c r="T102">
        <f t="shared" si="10"/>
        <v>99</v>
      </c>
      <c r="U102" s="2">
        <f t="shared" si="8"/>
        <v>52.449924619930258</v>
      </c>
      <c r="V102" s="1">
        <f t="shared" si="16"/>
        <v>2.7711621525768808</v>
      </c>
      <c r="W102" s="2">
        <f t="shared" si="12"/>
        <v>1</v>
      </c>
      <c r="X102" s="2">
        <f t="shared" si="13"/>
        <v>1.3333333333333333</v>
      </c>
      <c r="Y102" s="2">
        <f t="shared" si="17"/>
        <v>1.1979579339406299</v>
      </c>
    </row>
    <row r="103" spans="20:25" x14ac:dyDescent="0.35">
      <c r="T103">
        <f t="shared" si="10"/>
        <v>100</v>
      </c>
      <c r="U103" s="2">
        <f t="shared" si="8"/>
        <v>52.585300019322965</v>
      </c>
      <c r="V103" s="1">
        <f t="shared" si="16"/>
        <v>2.778314635366999</v>
      </c>
      <c r="W103" s="2">
        <f t="shared" si="12"/>
        <v>1</v>
      </c>
      <c r="X103" s="2">
        <f t="shared" si="13"/>
        <v>1.3333333333333333</v>
      </c>
      <c r="Y103" s="2">
        <f t="shared" si="17"/>
        <v>1.2010499123359859</v>
      </c>
    </row>
    <row r="104" spans="20:25" x14ac:dyDescent="0.35">
      <c r="T104">
        <f t="shared" si="10"/>
        <v>101</v>
      </c>
      <c r="U104" s="2">
        <f t="shared" si="8"/>
        <v>52.717583440320311</v>
      </c>
      <c r="V104" s="1">
        <f t="shared" si="16"/>
        <v>2.7853037552244175</v>
      </c>
      <c r="W104" s="2">
        <f t="shared" si="12"/>
        <v>1</v>
      </c>
      <c r="X104" s="2">
        <f t="shared" si="13"/>
        <v>1.3333333333333333</v>
      </c>
      <c r="Y104" s="2">
        <f t="shared" si="17"/>
        <v>1.2040712698471912</v>
      </c>
    </row>
    <row r="105" spans="20:25" x14ac:dyDescent="0.35">
      <c r="T105">
        <f t="shared" si="10"/>
        <v>102</v>
      </c>
      <c r="U105" s="2">
        <f t="shared" si="8"/>
        <v>52.846845503806456</v>
      </c>
      <c r="V105" s="1">
        <f t="shared" si="16"/>
        <v>2.7921332433636752</v>
      </c>
      <c r="W105" s="2">
        <f t="shared" si="12"/>
        <v>1</v>
      </c>
      <c r="X105" s="2">
        <f t="shared" si="13"/>
        <v>1.3333333333333333</v>
      </c>
      <c r="Y105" s="2">
        <f t="shared" si="17"/>
        <v>1.2070236194574693</v>
      </c>
    </row>
    <row r="106" spans="20:25" x14ac:dyDescent="0.35">
      <c r="T106">
        <f t="shared" si="10"/>
        <v>103</v>
      </c>
      <c r="U106" s="2">
        <f t="shared" si="8"/>
        <v>52.973155217682326</v>
      </c>
      <c r="V106" s="1">
        <f t="shared" si="16"/>
        <v>2.7988067457782551</v>
      </c>
      <c r="W106" s="2">
        <f t="shared" si="12"/>
        <v>1</v>
      </c>
      <c r="X106" s="2">
        <f t="shared" si="13"/>
        <v>1.3333333333333333</v>
      </c>
      <c r="Y106" s="2">
        <f t="shared" si="17"/>
        <v>1.2099085373094554</v>
      </c>
    </row>
    <row r="107" spans="20:25" x14ac:dyDescent="0.35">
      <c r="T107">
        <f t="shared" si="10"/>
        <v>104</v>
      </c>
      <c r="U107" s="2">
        <f t="shared" si="8"/>
        <v>53.096580013706209</v>
      </c>
      <c r="V107" s="1">
        <f t="shared" si="16"/>
        <v>2.8053278251870317</v>
      </c>
      <c r="W107" s="2">
        <f t="shared" si="12"/>
        <v>1</v>
      </c>
      <c r="X107" s="2">
        <f t="shared" si="13"/>
        <v>1.3333333333333333</v>
      </c>
      <c r="Y107" s="2">
        <f t="shared" si="17"/>
        <v>1.2127275635466377</v>
      </c>
    </row>
    <row r="108" spans="20:25" x14ac:dyDescent="0.35">
      <c r="T108">
        <f t="shared" si="10"/>
        <v>105</v>
      </c>
      <c r="U108" s="2">
        <f t="shared" si="8"/>
        <v>53.217185783492909</v>
      </c>
      <c r="V108" s="1">
        <f t="shared" si="16"/>
        <v>2.8116999629362689</v>
      </c>
      <c r="W108" s="2">
        <f t="shared" si="12"/>
        <v>1</v>
      </c>
      <c r="X108" s="2">
        <f t="shared" si="13"/>
        <v>1.3333333333333333</v>
      </c>
      <c r="Y108" s="2">
        <f t="shared" si="17"/>
        <v>1.2154822031355781</v>
      </c>
    </row>
    <row r="109" spans="20:25" x14ac:dyDescent="0.35">
      <c r="T109">
        <f t="shared" si="10"/>
        <v>106</v>
      </c>
      <c r="U109" s="2">
        <f t="shared" si="8"/>
        <v>53.335036913690665</v>
      </c>
      <c r="V109" s="1">
        <f t="shared" si="16"/>
        <v>2.8179265608581718</v>
      </c>
      <c r="W109" s="2">
        <f t="shared" si="12"/>
        <v>1</v>
      </c>
      <c r="X109" s="2">
        <f t="shared" si="13"/>
        <v>1.3333333333333333</v>
      </c>
      <c r="Y109" s="2">
        <f t="shared" si="17"/>
        <v>1.2181739266693545</v>
      </c>
    </row>
    <row r="110" spans="20:25" x14ac:dyDescent="0.35">
      <c r="T110">
        <f t="shared" si="10"/>
        <v>107</v>
      </c>
      <c r="U110" s="2">
        <f t="shared" si="8"/>
        <v>53.45019632035465</v>
      </c>
      <c r="V110" s="1">
        <f t="shared" si="16"/>
        <v>2.8240109430869915</v>
      </c>
      <c r="W110" s="2">
        <f t="shared" si="12"/>
        <v>1</v>
      </c>
      <c r="X110" s="2">
        <f t="shared" si="13"/>
        <v>1.3333333333333333</v>
      </c>
      <c r="Y110" s="2">
        <f t="shared" si="17"/>
        <v>1.2208041711526534</v>
      </c>
    </row>
    <row r="111" spans="20:25" x14ac:dyDescent="0.35">
      <c r="T111">
        <f t="shared" si="10"/>
        <v>108</v>
      </c>
      <c r="U111" s="2">
        <f t="shared" si="8"/>
        <v>53.562725482535335</v>
      </c>
      <c r="V111" s="1">
        <f t="shared" si="16"/>
        <v>2.8299563578336473</v>
      </c>
      <c r="W111" s="2">
        <f t="shared" si="12"/>
        <v>1</v>
      </c>
      <c r="X111" s="2">
        <f t="shared" si="13"/>
        <v>1.3333333333333333</v>
      </c>
      <c r="Y111" s="2">
        <f t="shared" si="17"/>
        <v>1.2233743407689281</v>
      </c>
    </row>
    <row r="112" spans="20:25" x14ac:dyDescent="0.35">
      <c r="T112">
        <f t="shared" si="10"/>
        <v>109</v>
      </c>
      <c r="U112" s="2">
        <f t="shared" si="8"/>
        <v>53.672684475099743</v>
      </c>
      <c r="V112" s="1">
        <f t="shared" si="16"/>
        <v>2.8357659791198175</v>
      </c>
      <c r="W112" s="2">
        <f t="shared" si="12"/>
        <v>1</v>
      </c>
      <c r="X112" s="2">
        <f t="shared" si="13"/>
        <v>1.3333333333333333</v>
      </c>
      <c r="Y112" s="2">
        <f t="shared" si="17"/>
        <v>1.2258858076300378</v>
      </c>
    </row>
    <row r="113" spans="20:25" x14ac:dyDescent="0.35">
      <c r="T113">
        <f t="shared" si="10"/>
        <v>110</v>
      </c>
      <c r="U113" s="2">
        <f t="shared" si="8"/>
        <v>53.780132000803043</v>
      </c>
      <c r="V113" s="1">
        <f t="shared" si="16"/>
        <v>2.8414429084724264</v>
      </c>
      <c r="W113" s="2">
        <f t="shared" si="12"/>
        <v>1</v>
      </c>
      <c r="X113" s="2">
        <f t="shared" si="13"/>
        <v>1.3333333333333333</v>
      </c>
      <c r="Y113" s="2">
        <f t="shared" si="17"/>
        <v>1.2283399125087633</v>
      </c>
    </row>
    <row r="114" spans="20:25" x14ac:dyDescent="0.35">
      <c r="T114">
        <f t="shared" si="10"/>
        <v>111</v>
      </c>
      <c r="U114" s="2">
        <f t="shared" si="8"/>
        <v>53.885125421627613</v>
      </c>
      <c r="V114" s="1">
        <f t="shared" si="16"/>
        <v>2.8469901765794252</v>
      </c>
      <c r="W114" s="2">
        <f t="shared" si="12"/>
        <v>1</v>
      </c>
      <c r="X114" s="2">
        <f t="shared" si="13"/>
        <v>1.3333333333333333</v>
      </c>
      <c r="Y114" s="2">
        <f t="shared" si="17"/>
        <v>1.2307379655545929</v>
      </c>
    </row>
    <row r="115" spans="20:25" x14ac:dyDescent="0.35">
      <c r="T115">
        <f t="shared" si="10"/>
        <v>112</v>
      </c>
      <c r="U115" s="2">
        <f t="shared" si="8"/>
        <v>53.987720789406353</v>
      </c>
      <c r="V115" s="1">
        <f t="shared" si="16"/>
        <v>2.8524107449077563</v>
      </c>
      <c r="W115" s="2">
        <f t="shared" si="12"/>
        <v>1</v>
      </c>
      <c r="X115" s="2">
        <f t="shared" si="13"/>
        <v>1.3333333333333333</v>
      </c>
      <c r="Y115" s="2">
        <f t="shared" si="17"/>
        <v>1.2330812469931596</v>
      </c>
    </row>
    <row r="116" spans="20:25" x14ac:dyDescent="0.35">
      <c r="T116">
        <f t="shared" si="10"/>
        <v>113</v>
      </c>
      <c r="U116" s="2">
        <f t="shared" si="8"/>
        <v>54.08797287574653</v>
      </c>
      <c r="V116" s="1">
        <f t="shared" si="16"/>
        <v>2.8577075072843643</v>
      </c>
      <c r="W116" s="2">
        <f t="shared" si="12"/>
        <v>1</v>
      </c>
      <c r="X116" s="2">
        <f t="shared" si="13"/>
        <v>1.3333333333333333</v>
      </c>
      <c r="Y116" s="2">
        <f t="shared" si="17"/>
        <v>1.235371007809702</v>
      </c>
    </row>
    <row r="117" spans="20:25" x14ac:dyDescent="0.35">
      <c r="T117">
        <f t="shared" si="10"/>
        <v>114</v>
      </c>
      <c r="U117" s="2">
        <f t="shared" si="8"/>
        <v>54.185935201270162</v>
      </c>
      <c r="V117" s="1">
        <f t="shared" si="16"/>
        <v>2.862883291441094</v>
      </c>
      <c r="W117" s="2">
        <f t="shared" si="12"/>
        <v>1</v>
      </c>
      <c r="X117" s="2">
        <f t="shared" si="13"/>
        <v>1.3333333333333333</v>
      </c>
      <c r="Y117" s="2">
        <f t="shared" si="17"/>
        <v>1.2376084704169164</v>
      </c>
    </row>
    <row r="118" spans="20:25" x14ac:dyDescent="0.35">
      <c r="T118">
        <f t="shared" si="10"/>
        <v>115</v>
      </c>
      <c r="U118" s="2">
        <f t="shared" si="8"/>
        <v>54.281660064186582</v>
      </c>
      <c r="V118" s="1">
        <f t="shared" si="16"/>
        <v>2.8679408605243069</v>
      </c>
      <c r="W118" s="2">
        <f t="shared" si="12"/>
        <v>1</v>
      </c>
      <c r="X118" s="2">
        <f t="shared" si="13"/>
        <v>1.3333333333333333</v>
      </c>
      <c r="Y118" s="2">
        <f t="shared" si="17"/>
        <v>1.2397948293075549</v>
      </c>
    </row>
    <row r="119" spans="20:25" x14ac:dyDescent="0.35">
      <c r="T119">
        <f t="shared" si="10"/>
        <v>116</v>
      </c>
      <c r="U119" s="2">
        <f t="shared" si="8"/>
        <v>54.375198568212362</v>
      </c>
      <c r="V119" s="1">
        <f t="shared" si="16"/>
        <v>2.8728829145700128</v>
      </c>
      <c r="W119" s="2">
        <f t="shared" si="12"/>
        <v>1</v>
      </c>
      <c r="X119" s="2">
        <f t="shared" si="13"/>
        <v>1.3333333333333333</v>
      </c>
      <c r="Y119" s="2">
        <f t="shared" si="17"/>
        <v>1.241931251692117</v>
      </c>
    </row>
    <row r="120" spans="20:25" x14ac:dyDescent="0.35">
      <c r="T120">
        <f t="shared" si="10"/>
        <v>117</v>
      </c>
      <c r="U120" s="2">
        <f t="shared" si="8"/>
        <v>54.466600649853582</v>
      </c>
      <c r="V120" s="1">
        <f t="shared" si="16"/>
        <v>2.8777120919453152</v>
      </c>
      <c r="W120" s="2">
        <f t="shared" si="12"/>
        <v>1</v>
      </c>
      <c r="X120" s="2">
        <f t="shared" si="13"/>
        <v>1.3333333333333333</v>
      </c>
      <c r="Y120" s="2">
        <f t="shared" si="17"/>
        <v>1.2440188781219783</v>
      </c>
    </row>
    <row r="121" spans="20:25" x14ac:dyDescent="0.35">
      <c r="T121">
        <f t="shared" si="10"/>
        <v>118</v>
      </c>
      <c r="U121" s="2">
        <f t="shared" si="8"/>
        <v>54.55591510506494</v>
      </c>
      <c r="V121" s="1">
        <f t="shared" si="16"/>
        <v>2.8824309707569293</v>
      </c>
      <c r="W121" s="2">
        <f t="shared" si="12"/>
        <v>1</v>
      </c>
      <c r="X121" s="2">
        <f t="shared" si="13"/>
        <v>1.3333333333333333</v>
      </c>
      <c r="Y121" s="2">
        <f t="shared" si="17"/>
        <v>1.2460588230982839</v>
      </c>
    </row>
    <row r="122" spans="20:25" x14ac:dyDescent="0.35">
      <c r="T122">
        <f t="shared" si="10"/>
        <v>119</v>
      </c>
      <c r="U122" s="2">
        <f t="shared" si="8"/>
        <v>54.643189615299995</v>
      </c>
      <c r="V122" s="1">
        <f t="shared" si="16"/>
        <v>2.887042070227531</v>
      </c>
      <c r="W122" s="2">
        <f t="shared" si="12"/>
        <v>1</v>
      </c>
      <c r="X122" s="2">
        <f t="shared" si="13"/>
        <v>1.3333333333333333</v>
      </c>
      <c r="Y122" s="2">
        <f t="shared" si="17"/>
        <v>1.248052175666938</v>
      </c>
    </row>
    <row r="123" spans="20:25" x14ac:dyDescent="0.35">
      <c r="T123">
        <f t="shared" si="10"/>
        <v>120</v>
      </c>
      <c r="U123" s="2">
        <f t="shared" si="8"/>
        <v>54.728470772966396</v>
      </c>
      <c r="V123" s="1">
        <f t="shared" si="16"/>
        <v>2.8915478520406714</v>
      </c>
      <c r="W123" s="2">
        <f t="shared" si="12"/>
        <v>1</v>
      </c>
      <c r="X123" s="2">
        <f t="shared" si="13"/>
        <v>1.3333333333333333</v>
      </c>
      <c r="Y123" s="2">
        <f t="shared" si="17"/>
        <v>1.2500000000000029</v>
      </c>
    </row>
    <row r="124" spans="20:25" x14ac:dyDescent="0.35">
      <c r="T124">
        <f t="shared" si="10"/>
        <v>121</v>
      </c>
      <c r="U124" s="2">
        <f t="shared" si="8"/>
        <v>54.811804106299732</v>
      </c>
      <c r="V124" s="1">
        <f t="shared" si="16"/>
        <v>2.8959507216549714</v>
      </c>
      <c r="W124" s="2">
        <f t="shared" si="12"/>
        <v>1</v>
      </c>
      <c r="X124" s="2">
        <f t="shared" si="13"/>
        <v>1.3333333333333333</v>
      </c>
      <c r="Y124" s="2">
        <f t="shared" si="17"/>
        <v>1.2519033359638156</v>
      </c>
    </row>
    <row r="125" spans="20:25" x14ac:dyDescent="0.35">
      <c r="T125">
        <f t="shared" si="10"/>
        <v>122</v>
      </c>
      <c r="U125" s="2">
        <f t="shared" si="8"/>
        <v>54.893234103669251</v>
      </c>
      <c r="V125" s="1">
        <f t="shared" si="16"/>
        <v>2.9002530295883009</v>
      </c>
      <c r="W125" s="2">
        <f t="shared" si="12"/>
        <v>1</v>
      </c>
      <c r="X125" s="2">
        <f t="shared" si="13"/>
        <v>1.3333333333333333</v>
      </c>
      <c r="Y125" s="2">
        <f t="shared" si="17"/>
        <v>1.2537631996741347</v>
      </c>
    </row>
    <row r="126" spans="20:25" x14ac:dyDescent="0.35">
      <c r="T126">
        <f t="shared" si="10"/>
        <v>123</v>
      </c>
      <c r="U126" s="2">
        <f t="shared" si="8"/>
        <v>54.972804237328454</v>
      </c>
      <c r="V126" s="1">
        <f t="shared" si="16"/>
        <v>2.9044570726726273</v>
      </c>
      <c r="W126" s="2">
        <f t="shared" si="12"/>
        <v>1</v>
      </c>
      <c r="X126" s="2">
        <f t="shared" si="13"/>
        <v>1.3333333333333333</v>
      </c>
      <c r="Y126" s="2">
        <f t="shared" si="17"/>
        <v>1.2555805840386023</v>
      </c>
    </row>
    <row r="127" spans="20:25" x14ac:dyDescent="0.35">
      <c r="T127">
        <f t="shared" si="10"/>
        <v>124</v>
      </c>
      <c r="U127" s="2">
        <f t="shared" si="8"/>
        <v>55.050556986623185</v>
      </c>
      <c r="V127" s="1">
        <f t="shared" si="16"/>
        <v>2.908565095280204</v>
      </c>
      <c r="W127" s="2">
        <f t="shared" si="12"/>
        <v>1</v>
      </c>
      <c r="X127" s="2">
        <f t="shared" si="13"/>
        <v>1.3333333333333333</v>
      </c>
      <c r="Y127" s="2">
        <f t="shared" si="17"/>
        <v>1.2573564592868181</v>
      </c>
    </row>
    <row r="128" spans="20:25" x14ac:dyDescent="0.35">
      <c r="T128">
        <f t="shared" si="10"/>
        <v>125</v>
      </c>
      <c r="U128" s="2">
        <f t="shared" si="8"/>
        <v>55.126533860669703</v>
      </c>
      <c r="V128" s="1">
        <f t="shared" si="16"/>
        <v>2.9125792905217507</v>
      </c>
      <c r="W128" s="2">
        <f t="shared" si="12"/>
        <v>1</v>
      </c>
      <c r="X128" s="2">
        <f t="shared" si="13"/>
        <v>1.3333333333333333</v>
      </c>
      <c r="Y128" s="2">
        <f t="shared" si="17"/>
        <v>1.2590917734883078</v>
      </c>
    </row>
    <row r="129" spans="20:25" x14ac:dyDescent="0.35">
      <c r="T129">
        <f t="shared" si="10"/>
        <v>126</v>
      </c>
      <c r="U129" s="2">
        <f t="shared" si="8"/>
        <v>55.200775420514731</v>
      </c>
      <c r="V129" s="1">
        <f t="shared" si="16"/>
        <v>2.9165018014172692</v>
      </c>
      <c r="W129" s="2">
        <f t="shared" si="12"/>
        <v>1</v>
      </c>
      <c r="X129" s="2">
        <f t="shared" si="13"/>
        <v>1.3333333333333333</v>
      </c>
      <c r="Y129" s="2">
        <f t="shared" si="17"/>
        <v>1.2607874530586591</v>
      </c>
    </row>
    <row r="130" spans="20:25" x14ac:dyDescent="0.35">
      <c r="T130">
        <f t="shared" si="10"/>
        <v>127</v>
      </c>
      <c r="U130" s="2">
        <f t="shared" si="8"/>
        <v>55.273321300789405</v>
      </c>
      <c r="V130" s="1">
        <f t="shared" si="16"/>
        <v>2.9203347220401175</v>
      </c>
      <c r="W130" s="2">
        <f t="shared" si="12"/>
        <v>1</v>
      </c>
      <c r="X130" s="2">
        <f t="shared" si="13"/>
        <v>1.3333333333333333</v>
      </c>
      <c r="Y130" s="2">
        <f t="shared" si="17"/>
        <v>1.262444403254098</v>
      </c>
    </row>
    <row r="131" spans="20:25" x14ac:dyDescent="0.35">
      <c r="T131">
        <f t="shared" si="10"/>
        <v>128</v>
      </c>
      <c r="U131" s="2">
        <f t="shared" si="8"/>
        <v>55.34421023086864</v>
      </c>
      <c r="V131" s="1">
        <f t="shared" si="16"/>
        <v>2.9240800986349504</v>
      </c>
      <c r="W131" s="2">
        <f t="shared" si="12"/>
        <v>1</v>
      </c>
      <c r="X131" s="2">
        <f t="shared" si="13"/>
        <v>1.3333333333333333</v>
      </c>
      <c r="Y131" s="2">
        <f t="shared" si="17"/>
        <v>1.2640635086547705</v>
      </c>
    </row>
    <row r="132" spans="20:25" x14ac:dyDescent="0.35">
      <c r="T132">
        <f t="shared" si="10"/>
        <v>129</v>
      </c>
      <c r="U132" s="2">
        <f t="shared" si="8"/>
        <v>55.413480055547204</v>
      </c>
      <c r="V132" s="1">
        <f t="shared" si="16"/>
        <v>2.9277399307101319</v>
      </c>
      <c r="W132" s="2">
        <f t="shared" si="12"/>
        <v>1</v>
      </c>
      <c r="X132" s="2">
        <f t="shared" si="13"/>
        <v>1.3333333333333333</v>
      </c>
      <c r="Y132" s="2">
        <f t="shared" si="17"/>
        <v>1.265645633636983</v>
      </c>
    </row>
    <row r="133" spans="20:25" x14ac:dyDescent="0.35">
      <c r="T133">
        <f t="shared" si="10"/>
        <v>130</v>
      </c>
      <c r="U133" s="2">
        <f t="shared" si="8"/>
        <v>55.481167755243554</v>
      </c>
      <c r="V133" s="1">
        <f t="shared" si="16"/>
        <v>2.9313161721051908</v>
      </c>
      <c r="W133" s="2">
        <f t="shared" si="12"/>
        <v>1</v>
      </c>
      <c r="X133" s="2">
        <f t="shared" si="13"/>
        <v>1.3333333333333333</v>
      </c>
      <c r="Y133" s="2">
        <f t="shared" si="17"/>
        <v>1.2671916228346609</v>
      </c>
    </row>
    <row r="134" spans="20:25" x14ac:dyDescent="0.35">
      <c r="T134">
        <f t="shared" si="10"/>
        <v>131</v>
      </c>
      <c r="U134" s="2">
        <f t="shared" ref="U134:U197" si="18">+$D$15*$D$17+U133*POWER(0.5,1/$D$12)</f>
        <v>55.547309465742231</v>
      </c>
      <c r="V134" s="1">
        <f t="shared" si="16"/>
        <v>2.9348107320338999</v>
      </c>
      <c r="W134" s="2">
        <f t="shared" si="12"/>
        <v>1</v>
      </c>
      <c r="X134" s="2">
        <f t="shared" si="13"/>
        <v>1.3333333333333333</v>
      </c>
      <c r="Y134" s="2">
        <f t="shared" si="17"/>
        <v>1.2687023015902636</v>
      </c>
    </row>
    <row r="135" spans="20:25" x14ac:dyDescent="0.35">
      <c r="T135">
        <f t="shared" si="10"/>
        <v>132</v>
      </c>
      <c r="U135" s="2">
        <f t="shared" si="18"/>
        <v>55.6119404974853</v>
      </c>
      <c r="V135" s="1">
        <f t="shared" si="16"/>
        <v>2.9382254761035287</v>
      </c>
      <c r="W135" s="2">
        <f t="shared" ref="W135:W198" si="19">+$G$6</f>
        <v>1</v>
      </c>
      <c r="X135" s="2">
        <f t="shared" ref="X135:X198" si="20">+$D$15*$D$17</f>
        <v>1.3333333333333333</v>
      </c>
      <c r="Y135" s="2">
        <f t="shared" si="17"/>
        <v>1.2701784763954027</v>
      </c>
    </row>
    <row r="136" spans="20:25" x14ac:dyDescent="0.35">
      <c r="T136">
        <f t="shared" si="10"/>
        <v>133</v>
      </c>
      <c r="U136" s="2">
        <f t="shared" si="18"/>
        <v>55.675095354423235</v>
      </c>
      <c r="V136" s="1">
        <f t="shared" si="16"/>
        <v>2.9415622273108188</v>
      </c>
      <c r="W136" s="2">
        <f t="shared" si="19"/>
        <v>1</v>
      </c>
      <c r="X136" s="2">
        <f t="shared" si="20"/>
        <v>1.3333333333333333</v>
      </c>
      <c r="Y136" s="2">
        <f t="shared" si="17"/>
        <v>1.2716209353213956</v>
      </c>
    </row>
    <row r="137" spans="20:25" x14ac:dyDescent="0.35">
      <c r="T137">
        <f t="shared" si="10"/>
        <v>134</v>
      </c>
      <c r="U137" s="2">
        <f t="shared" si="18"/>
        <v>55.736807752435176</v>
      </c>
      <c r="V137" s="1">
        <f t="shared" si="16"/>
        <v>2.9448227670152067</v>
      </c>
      <c r="W137" s="2">
        <f t="shared" si="19"/>
        <v>1</v>
      </c>
      <c r="X137" s="2">
        <f t="shared" si="20"/>
        <v>1.3333333333333333</v>
      </c>
      <c r="Y137" s="2">
        <f t="shared" si="17"/>
        <v>1.2730304484399868</v>
      </c>
    </row>
    <row r="138" spans="20:25" x14ac:dyDescent="0.35">
      <c r="T138">
        <f t="shared" si="10"/>
        <v>135</v>
      </c>
      <c r="U138" s="2">
        <f t="shared" si="18"/>
        <v>55.797110637328522</v>
      </c>
      <c r="V138" s="1">
        <f t="shared" si="16"/>
        <v>2.9480088358898255</v>
      </c>
      <c r="W138" s="2">
        <f t="shared" si="19"/>
        <v>1</v>
      </c>
      <c r="X138" s="2">
        <f t="shared" si="20"/>
        <v>1.3333333333333333</v>
      </c>
      <c r="Y138" s="2">
        <f t="shared" si="17"/>
        <v>1.274407768234457</v>
      </c>
    </row>
    <row r="139" spans="20:25" x14ac:dyDescent="0.35">
      <c r="T139">
        <f t="shared" ref="T139:T202" si="21">+T138+1</f>
        <v>136</v>
      </c>
      <c r="U139" s="2">
        <f t="shared" si="18"/>
        <v>55.856036202427404</v>
      </c>
      <c r="V139" s="1">
        <f t="shared" si="16"/>
        <v>2.951122134850777</v>
      </c>
      <c r="W139" s="2">
        <f t="shared" si="19"/>
        <v>1</v>
      </c>
      <c r="X139" s="2">
        <f t="shared" si="20"/>
        <v>1.3333333333333333</v>
      </c>
      <c r="Y139" s="2">
        <f t="shared" si="17"/>
        <v>1.2757536300013452</v>
      </c>
    </row>
    <row r="140" spans="20:25" x14ac:dyDescent="0.35">
      <c r="T140">
        <f t="shared" si="21"/>
        <v>137</v>
      </c>
      <c r="U140" s="2">
        <f t="shared" si="18"/>
        <v>55.913615905759393</v>
      </c>
      <c r="V140" s="1">
        <f t="shared" si="16"/>
        <v>2.9541643259651869</v>
      </c>
      <c r="W140" s="2">
        <f t="shared" si="19"/>
        <v>1</v>
      </c>
      <c r="X140" s="2">
        <f t="shared" si="20"/>
        <v>1.3333333333333333</v>
      </c>
      <c r="Y140" s="2">
        <f t="shared" si="17"/>
        <v>1.2770687522429947</v>
      </c>
    </row>
    <row r="141" spans="20:25" x14ac:dyDescent="0.35">
      <c r="T141">
        <f t="shared" si="21"/>
        <v>138</v>
      </c>
      <c r="U141" s="2">
        <f t="shared" si="18"/>
        <v>55.969880486849732</v>
      </c>
      <c r="V141" s="1">
        <f t="shared" si="16"/>
        <v>2.9571370333385145</v>
      </c>
      <c r="W141" s="2">
        <f t="shared" si="19"/>
        <v>1</v>
      </c>
      <c r="X141" s="2">
        <f t="shared" si="20"/>
        <v>1.3333333333333333</v>
      </c>
      <c r="Y141" s="2">
        <f t="shared" si="17"/>
        <v>1.278353837051132</v>
      </c>
    </row>
    <row r="142" spans="20:25" x14ac:dyDescent="0.35">
      <c r="T142">
        <f t="shared" si="21"/>
        <v>139</v>
      </c>
      <c r="U142" s="2">
        <f t="shared" si="18"/>
        <v>56.024859983131932</v>
      </c>
      <c r="V142" s="1">
        <f t="shared" si="16"/>
        <v>2.9600418439815992</v>
      </c>
      <c r="W142" s="2">
        <f t="shared" si="19"/>
        <v>1</v>
      </c>
      <c r="X142" s="2">
        <f t="shared" si="20"/>
        <v>1.3333333333333333</v>
      </c>
      <c r="Y142" s="2">
        <f t="shared" si="17"/>
        <v>1.2796095704816868</v>
      </c>
    </row>
    <row r="143" spans="20:25" x14ac:dyDescent="0.35">
      <c r="T143">
        <f t="shared" si="21"/>
        <v>140</v>
      </c>
      <c r="U143" s="2">
        <f t="shared" si="18"/>
        <v>56.078583745983579</v>
      </c>
      <c r="V143" s="1">
        <f t="shared" si="16"/>
        <v>2.9628803086579039</v>
      </c>
      <c r="W143" s="2">
        <f t="shared" si="19"/>
        <v>1</v>
      </c>
      <c r="X143" s="2">
        <f t="shared" si="20"/>
        <v>1.3333333333333333</v>
      </c>
      <c r="Y143" s="2">
        <f t="shared" si="17"/>
        <v>1.2808366229210493</v>
      </c>
    </row>
    <row r="144" spans="20:25" x14ac:dyDescent="0.35">
      <c r="T144">
        <f t="shared" si="21"/>
        <v>141</v>
      </c>
      <c r="U144" s="2">
        <f t="shared" si="18"/>
        <v>56.131080456395864</v>
      </c>
      <c r="V144" s="1">
        <f t="shared" si="16"/>
        <v>2.9656539427114028</v>
      </c>
      <c r="W144" s="2">
        <f t="shared" si="19"/>
        <v>1</v>
      </c>
      <c r="X144" s="2">
        <f t="shared" si="20"/>
        <v>1.3333333333333333</v>
      </c>
      <c r="Y144" s="2">
        <f t="shared" si="17"/>
        <v>1.2820356494439642</v>
      </c>
    </row>
    <row r="145" spans="20:25" x14ac:dyDescent="0.35">
      <c r="T145">
        <f t="shared" si="21"/>
        <v>142</v>
      </c>
      <c r="U145" s="2">
        <f t="shared" si="18"/>
        <v>56.182378140285238</v>
      </c>
      <c r="V145" s="1">
        <f t="shared" ref="V145:V204" si="22">+U145/$G$4</f>
        <v>2.9683642268755688</v>
      </c>
      <c r="W145" s="2">
        <f t="shared" si="19"/>
        <v>1</v>
      </c>
      <c r="X145" s="2">
        <f t="shared" si="20"/>
        <v>1.3333333333333333</v>
      </c>
      <c r="Y145" s="2">
        <f t="shared" ref="Y145:Y204" si="23">+U145*(1-POWER(0.5,1/$D$12))</f>
        <v>1.2832072901632476</v>
      </c>
    </row>
    <row r="146" spans="20:25" x14ac:dyDescent="0.35">
      <c r="T146">
        <f t="shared" si="21"/>
        <v>143</v>
      </c>
      <c r="U146" s="2">
        <f t="shared" si="18"/>
        <v>56.232504183455326</v>
      </c>
      <c r="V146" s="1">
        <f t="shared" si="22"/>
        <v>2.9710126080638726</v>
      </c>
      <c r="W146" s="2">
        <f t="shared" si="19"/>
        <v>1</v>
      </c>
      <c r="X146" s="2">
        <f t="shared" si="20"/>
        <v>1.3333333333333333</v>
      </c>
      <c r="Y146" s="2">
        <f t="shared" si="23"/>
        <v>1.2843521705715188</v>
      </c>
    </row>
    <row r="147" spans="20:25" x14ac:dyDescent="0.35">
      <c r="T147">
        <f t="shared" si="21"/>
        <v>144</v>
      </c>
      <c r="U147" s="2">
        <f t="shared" si="18"/>
        <v>56.281485346217146</v>
      </c>
      <c r="V147" s="1">
        <f t="shared" si="22"/>
        <v>2.9736005001422376</v>
      </c>
      <c r="W147" s="2">
        <f t="shared" si="19"/>
        <v>1</v>
      </c>
      <c r="X147" s="2">
        <f t="shared" si="20"/>
        <v>1.3333333333333333</v>
      </c>
      <c r="Y147" s="2">
        <f t="shared" si="23"/>
        <v>1.285470901875126</v>
      </c>
    </row>
    <row r="148" spans="20:25" x14ac:dyDescent="0.35">
      <c r="T148">
        <f t="shared" si="21"/>
        <v>145</v>
      </c>
      <c r="U148" s="2">
        <f t="shared" si="18"/>
        <v>56.329347777675352</v>
      </c>
      <c r="V148" s="1">
        <f t="shared" si="22"/>
        <v>2.9761292846838439</v>
      </c>
      <c r="W148" s="2">
        <f t="shared" si="19"/>
        <v>1</v>
      </c>
      <c r="X148" s="2">
        <f t="shared" si="20"/>
        <v>1.3333333333333333</v>
      </c>
      <c r="Y148" s="2">
        <f t="shared" si="23"/>
        <v>1.2865640813204453</v>
      </c>
    </row>
    <row r="149" spans="20:25" x14ac:dyDescent="0.35">
      <c r="T149">
        <f t="shared" si="21"/>
        <v>146</v>
      </c>
      <c r="U149" s="2">
        <f t="shared" si="18"/>
        <v>56.376117029688245</v>
      </c>
      <c r="V149" s="1">
        <f t="shared" si="22"/>
        <v>2.978600311706697</v>
      </c>
      <c r="W149" s="2">
        <f t="shared" si="19"/>
        <v>1</v>
      </c>
      <c r="X149" s="2">
        <f t="shared" si="20"/>
        <v>1.3333333333333333</v>
      </c>
      <c r="Y149" s="2">
        <f t="shared" si="23"/>
        <v>1.2876322925127264</v>
      </c>
    </row>
    <row r="150" spans="20:25" x14ac:dyDescent="0.35">
      <c r="T150">
        <f t="shared" si="21"/>
        <v>147</v>
      </c>
      <c r="U150" s="2">
        <f t="shared" si="18"/>
        <v>56.421818070508856</v>
      </c>
      <c r="V150" s="1">
        <f t="shared" si="22"/>
        <v>2.9810149003943485</v>
      </c>
      <c r="W150" s="2">
        <f t="shared" si="19"/>
        <v>1</v>
      </c>
      <c r="X150" s="2">
        <f t="shared" si="20"/>
        <v>1.3333333333333333</v>
      </c>
      <c r="Y150" s="2">
        <f t="shared" si="23"/>
        <v>1.288676105727657</v>
      </c>
    </row>
    <row r="151" spans="20:25" x14ac:dyDescent="0.35">
      <c r="T151">
        <f t="shared" si="21"/>
        <v>148</v>
      </c>
      <c r="U151" s="2">
        <f t="shared" si="18"/>
        <v>56.466475298114531</v>
      </c>
      <c r="V151" s="1">
        <f t="shared" si="22"/>
        <v>2.9833743398001551</v>
      </c>
      <c r="W151" s="2">
        <f t="shared" si="19"/>
        <v>1</v>
      </c>
      <c r="X151" s="2">
        <f t="shared" si="20"/>
        <v>1.3333333333333333</v>
      </c>
      <c r="Y151" s="2">
        <f t="shared" si="23"/>
        <v>1.2896960782158096</v>
      </c>
    </row>
    <row r="152" spans="20:25" x14ac:dyDescent="0.35">
      <c r="T152">
        <f t="shared" si="21"/>
        <v>149</v>
      </c>
      <c r="U152" s="2">
        <f t="shared" si="18"/>
        <v>56.510112553232055</v>
      </c>
      <c r="V152" s="1">
        <f t="shared" si="22"/>
        <v>2.9856798895354562</v>
      </c>
      <c r="W152" s="2">
        <f t="shared" si="19"/>
        <v>1</v>
      </c>
      <c r="X152" s="2">
        <f t="shared" si="20"/>
        <v>1.3333333333333333</v>
      </c>
      <c r="Y152" s="2">
        <f t="shared" si="23"/>
        <v>1.2906927545001368</v>
      </c>
    </row>
    <row r="153" spans="20:25" x14ac:dyDescent="0.35">
      <c r="T153">
        <f t="shared" si="21"/>
        <v>150</v>
      </c>
      <c r="U153" s="2">
        <f t="shared" si="18"/>
        <v>56.552753132065256</v>
      </c>
      <c r="V153" s="1">
        <f t="shared" si="22"/>
        <v>2.9879327804420264</v>
      </c>
      <c r="W153" s="2">
        <f t="shared" si="19"/>
        <v>1</v>
      </c>
      <c r="X153" s="2">
        <f t="shared" si="20"/>
        <v>1.3333333333333333</v>
      </c>
      <c r="Y153" s="2">
        <f t="shared" si="23"/>
        <v>1.2916666666666692</v>
      </c>
    </row>
    <row r="154" spans="20:25" x14ac:dyDescent="0.35">
      <c r="T154">
        <f t="shared" si="21"/>
        <v>151</v>
      </c>
      <c r="U154" s="2">
        <f t="shared" si="18"/>
        <v>56.59441979873192</v>
      </c>
      <c r="V154" s="1">
        <f t="shared" si="22"/>
        <v>2.9901342152491761</v>
      </c>
      <c r="W154" s="2">
        <f t="shared" si="19"/>
        <v>1</v>
      </c>
      <c r="X154" s="2">
        <f t="shared" si="20"/>
        <v>1.3333333333333333</v>
      </c>
      <c r="Y154" s="2">
        <f t="shared" si="23"/>
        <v>1.2926183346485756</v>
      </c>
    </row>
    <row r="155" spans="20:25" x14ac:dyDescent="0.35">
      <c r="T155">
        <f t="shared" si="21"/>
        <v>152</v>
      </c>
      <c r="U155" s="2">
        <f t="shared" si="18"/>
        <v>56.635134797416683</v>
      </c>
      <c r="V155" s="1">
        <f t="shared" si="22"/>
        <v>2.9922853692158409</v>
      </c>
      <c r="W155" s="2">
        <f t="shared" si="19"/>
        <v>1</v>
      </c>
      <c r="X155" s="2">
        <f t="shared" si="20"/>
        <v>1.3333333333333333</v>
      </c>
      <c r="Y155" s="2">
        <f t="shared" si="23"/>
        <v>1.293548266503735</v>
      </c>
    </row>
    <row r="156" spans="20:25" x14ac:dyDescent="0.35">
      <c r="T156">
        <f t="shared" si="21"/>
        <v>153</v>
      </c>
      <c r="U156" s="2">
        <f t="shared" si="18"/>
        <v>56.674919864246284</v>
      </c>
      <c r="V156" s="1">
        <f t="shared" si="22"/>
        <v>2.9943873907580039</v>
      </c>
      <c r="W156" s="2">
        <f t="shared" si="19"/>
        <v>1</v>
      </c>
      <c r="X156" s="2">
        <f t="shared" si="20"/>
        <v>1.3333333333333333</v>
      </c>
      <c r="Y156" s="2">
        <f t="shared" si="23"/>
        <v>1.2944569586859689</v>
      </c>
    </row>
    <row r="157" spans="20:25" x14ac:dyDescent="0.35">
      <c r="T157">
        <f t="shared" si="21"/>
        <v>154</v>
      </c>
      <c r="U157" s="2">
        <f t="shared" si="18"/>
        <v>56.71379623889365</v>
      </c>
      <c r="V157" s="1">
        <f t="shared" si="22"/>
        <v>2.9964414020617922</v>
      </c>
      <c r="W157" s="2">
        <f t="shared" si="19"/>
        <v>1</v>
      </c>
      <c r="X157" s="2">
        <f t="shared" si="20"/>
        <v>1.3333333333333333</v>
      </c>
      <c r="Y157" s="2">
        <f t="shared" si="23"/>
        <v>1.2953448963100767</v>
      </c>
    </row>
    <row r="158" spans="20:25" x14ac:dyDescent="0.35">
      <c r="T158">
        <f t="shared" si="21"/>
        <v>155</v>
      </c>
      <c r="U158" s="2">
        <f t="shared" si="18"/>
        <v>56.751784675916909</v>
      </c>
      <c r="V158" s="1">
        <f t="shared" si="22"/>
        <v>2.9984484996825658</v>
      </c>
      <c r="W158" s="2">
        <f t="shared" si="19"/>
        <v>1</v>
      </c>
      <c r="X158" s="2">
        <f t="shared" si="20"/>
        <v>1.3333333333333333</v>
      </c>
      <c r="Y158" s="2">
        <f t="shared" si="23"/>
        <v>1.2962125534108215</v>
      </c>
    </row>
    <row r="159" spans="20:25" x14ac:dyDescent="0.35">
      <c r="T159">
        <f t="shared" si="21"/>
        <v>156</v>
      </c>
      <c r="U159" s="2">
        <f t="shared" si="18"/>
        <v>56.788905455839426</v>
      </c>
      <c r="V159" s="1">
        <f t="shared" si="22"/>
        <v>3.0004097551303253</v>
      </c>
      <c r="W159" s="2">
        <f t="shared" si="19"/>
        <v>1</v>
      </c>
      <c r="X159" s="2">
        <f t="shared" si="20"/>
        <v>1.3333333333333333</v>
      </c>
      <c r="Y159" s="2">
        <f t="shared" si="23"/>
        <v>1.2970603931959974</v>
      </c>
    </row>
    <row r="160" spans="20:25" x14ac:dyDescent="0.35">
      <c r="T160">
        <f t="shared" si="21"/>
        <v>157</v>
      </c>
      <c r="U160" s="2">
        <f t="shared" si="18"/>
        <v>56.825178395976764</v>
      </c>
      <c r="V160" s="1">
        <f t="shared" si="22"/>
        <v>3.0023262154417494</v>
      </c>
      <c r="W160" s="2">
        <f t="shared" si="19"/>
        <v>1</v>
      </c>
      <c r="X160" s="2">
        <f t="shared" si="20"/>
        <v>1.3333333333333333</v>
      </c>
      <c r="Y160" s="2">
        <f t="shared" si="23"/>
        <v>1.2978888682937169</v>
      </c>
    </row>
    <row r="161" spans="20:25" x14ac:dyDescent="0.35">
      <c r="T161">
        <f t="shared" si="21"/>
        <v>158</v>
      </c>
      <c r="U161" s="2">
        <f t="shared" si="18"/>
        <v>56.860622861016381</v>
      </c>
      <c r="V161" s="1">
        <f t="shared" si="22"/>
        <v>3.0041989037391659</v>
      </c>
      <c r="W161" s="2">
        <f t="shared" si="19"/>
        <v>1</v>
      </c>
      <c r="X161" s="2">
        <f t="shared" si="20"/>
        <v>1.3333333333333333</v>
      </c>
      <c r="Y161" s="2">
        <f t="shared" si="23"/>
        <v>1.2986984209940529</v>
      </c>
    </row>
    <row r="162" spans="20:25" x14ac:dyDescent="0.35">
      <c r="T162">
        <f t="shared" si="21"/>
        <v>159</v>
      </c>
      <c r="U162" s="2">
        <f t="shared" si="18"/>
        <v>56.895257773355667</v>
      </c>
      <c r="V162" s="1">
        <f t="shared" si="22"/>
        <v>3.0060288197767568</v>
      </c>
      <c r="W162" s="2">
        <f t="shared" si="19"/>
        <v>1</v>
      </c>
      <c r="X162" s="2">
        <f t="shared" si="20"/>
        <v>1.3333333333333333</v>
      </c>
      <c r="Y162" s="2">
        <f t="shared" si="23"/>
        <v>1.2994894834851594</v>
      </c>
    </row>
    <row r="163" spans="20:25" x14ac:dyDescent="0.35">
      <c r="T163">
        <f t="shared" si="21"/>
        <v>160</v>
      </c>
      <c r="U163" s="2">
        <f t="shared" si="18"/>
        <v>56.929101623203842</v>
      </c>
      <c r="V163" s="1">
        <f t="shared" si="22"/>
        <v>3.007816940474286</v>
      </c>
      <c r="W163" s="2">
        <f t="shared" si="19"/>
        <v>1</v>
      </c>
      <c r="X163" s="2">
        <f t="shared" si="20"/>
        <v>1.3333333333333333</v>
      </c>
      <c r="Y163" s="2">
        <f t="shared" si="23"/>
        <v>1.3002624780839984</v>
      </c>
    </row>
    <row r="164" spans="20:25" x14ac:dyDescent="0.35">
      <c r="T164">
        <f t="shared" si="21"/>
        <v>161</v>
      </c>
      <c r="U164" s="2">
        <f t="shared" si="18"/>
        <v>56.962172478453176</v>
      </c>
      <c r="V164" s="1">
        <f t="shared" si="22"/>
        <v>3.0095642204386408</v>
      </c>
      <c r="W164" s="2">
        <f t="shared" si="19"/>
        <v>1</v>
      </c>
      <c r="X164" s="2">
        <f t="shared" si="20"/>
        <v>1.3333333333333333</v>
      </c>
      <c r="Y164" s="2">
        <f t="shared" si="23"/>
        <v>1.3010178174617997</v>
      </c>
    </row>
    <row r="165" spans="20:25" x14ac:dyDescent="0.35">
      <c r="T165">
        <f t="shared" si="21"/>
        <v>162</v>
      </c>
      <c r="U165" s="2">
        <f t="shared" si="18"/>
        <v>56.994487994324714</v>
      </c>
      <c r="V165" s="1">
        <f t="shared" si="22"/>
        <v>3.0112715924734554</v>
      </c>
      <c r="W165" s="2">
        <f t="shared" si="19"/>
        <v>1</v>
      </c>
      <c r="X165" s="2">
        <f t="shared" si="20"/>
        <v>1.3333333333333333</v>
      </c>
      <c r="Y165" s="2">
        <f t="shared" si="23"/>
        <v>1.3017559048643692</v>
      </c>
    </row>
    <row r="166" spans="20:25" x14ac:dyDescent="0.35">
      <c r="T166">
        <f t="shared" si="21"/>
        <v>163</v>
      </c>
      <c r="U166" s="2">
        <f t="shared" si="18"/>
        <v>57.026065422793678</v>
      </c>
      <c r="V166" s="1">
        <f t="shared" si="22"/>
        <v>3.0129399680771001</v>
      </c>
      <c r="W166" s="2">
        <f t="shared" si="19"/>
        <v>1</v>
      </c>
      <c r="X166" s="2">
        <f t="shared" si="20"/>
        <v>1.3333333333333333</v>
      </c>
      <c r="Y166" s="2">
        <f t="shared" si="23"/>
        <v>1.3024771343273656</v>
      </c>
    </row>
    <row r="167" spans="20:25" x14ac:dyDescent="0.35">
      <c r="T167">
        <f t="shared" si="21"/>
        <v>164</v>
      </c>
      <c r="U167" s="2">
        <f t="shared" si="18"/>
        <v>57.056921621799646</v>
      </c>
      <c r="V167" s="1">
        <f t="shared" si="22"/>
        <v>3.014570237929294</v>
      </c>
      <c r="W167" s="2">
        <f t="shared" si="19"/>
        <v>1</v>
      </c>
      <c r="X167" s="2">
        <f t="shared" si="20"/>
        <v>1.3333333333333333</v>
      </c>
      <c r="Y167" s="2">
        <f t="shared" si="23"/>
        <v>1.303181890886661</v>
      </c>
    </row>
    <row r="168" spans="20:25" x14ac:dyDescent="0.35">
      <c r="T168">
        <f t="shared" si="21"/>
        <v>165</v>
      </c>
      <c r="U168" s="2">
        <f t="shared" si="18"/>
        <v>57.087073064246319</v>
      </c>
      <c r="V168" s="1">
        <f t="shared" si="22"/>
        <v>3.0161632723666032</v>
      </c>
      <c r="W168" s="2">
        <f t="shared" si="19"/>
        <v>1</v>
      </c>
      <c r="X168" s="2">
        <f t="shared" si="20"/>
        <v>1.3333333333333333</v>
      </c>
      <c r="Y168" s="2">
        <f t="shared" si="23"/>
        <v>1.3038705507838961</v>
      </c>
    </row>
    <row r="169" spans="20:25" x14ac:dyDescent="0.35">
      <c r="T169">
        <f t="shared" si="21"/>
        <v>166</v>
      </c>
      <c r="U169" s="2">
        <f t="shared" si="18"/>
        <v>57.116535846795756</v>
      </c>
      <c r="V169" s="1">
        <f t="shared" si="22"/>
        <v>3.0177199218470787</v>
      </c>
      <c r="W169" s="2">
        <f t="shared" si="19"/>
        <v>1</v>
      </c>
      <c r="X169" s="2">
        <f t="shared" si="20"/>
        <v>1.3333333333333333</v>
      </c>
      <c r="Y169" s="2">
        <f t="shared" si="23"/>
        <v>1.3045434816673402</v>
      </c>
    </row>
    <row r="170" spans="20:25" x14ac:dyDescent="0.35">
      <c r="T170">
        <f t="shared" si="21"/>
        <v>167</v>
      </c>
      <c r="U170" s="2">
        <f t="shared" si="18"/>
        <v>57.145325698461754</v>
      </c>
      <c r="V170" s="1">
        <f t="shared" si="22"/>
        <v>3.0192410174042839</v>
      </c>
      <c r="W170" s="2">
        <f t="shared" si="19"/>
        <v>1</v>
      </c>
      <c r="X170" s="2">
        <f t="shared" si="20"/>
        <v>1.3333333333333333</v>
      </c>
      <c r="Y170" s="2">
        <f t="shared" si="23"/>
        <v>1.3052010427881651</v>
      </c>
    </row>
    <row r="171" spans="20:25" x14ac:dyDescent="0.35">
      <c r="T171">
        <f t="shared" si="21"/>
        <v>168</v>
      </c>
      <c r="U171" s="2">
        <f t="shared" si="18"/>
        <v>57.173457989006927</v>
      </c>
      <c r="V171" s="1">
        <f t="shared" si="22"/>
        <v>3.0207273710909477</v>
      </c>
      <c r="W171" s="2">
        <f t="shared" si="19"/>
        <v>1</v>
      </c>
      <c r="X171" s="2">
        <f t="shared" si="20"/>
        <v>1.3333333333333333</v>
      </c>
      <c r="Y171" s="2">
        <f t="shared" si="23"/>
        <v>1.3058435851922336</v>
      </c>
    </row>
    <row r="172" spans="20:25" x14ac:dyDescent="0.35">
      <c r="T172">
        <f t="shared" si="21"/>
        <v>169</v>
      </c>
      <c r="U172" s="2">
        <f t="shared" si="18"/>
        <v>57.200947737148027</v>
      </c>
      <c r="V172" s="1">
        <f t="shared" si="22"/>
        <v>3.0221797764124902</v>
      </c>
      <c r="W172" s="2">
        <f t="shared" si="19"/>
        <v>1</v>
      </c>
      <c r="X172" s="2">
        <f t="shared" si="20"/>
        <v>1.3333333333333333</v>
      </c>
      <c r="Y172" s="2">
        <f t="shared" si="23"/>
        <v>1.3064714519075111</v>
      </c>
    </row>
    <row r="173" spans="20:25" x14ac:dyDescent="0.35">
      <c r="T173">
        <f t="shared" si="21"/>
        <v>170</v>
      </c>
      <c r="U173" s="2">
        <f t="shared" si="18"/>
        <v>57.227809618573851</v>
      </c>
      <c r="V173" s="1">
        <f t="shared" si="22"/>
        <v>3.0235990087506424</v>
      </c>
      <c r="W173" s="2">
        <f t="shared" si="19"/>
        <v>1</v>
      </c>
      <c r="X173" s="2">
        <f t="shared" si="20"/>
        <v>1.3333333333333333</v>
      </c>
      <c r="Y173" s="2">
        <f t="shared" si="23"/>
        <v>1.3070849781271925</v>
      </c>
    </row>
    <row r="174" spans="20:25" x14ac:dyDescent="0.35">
      <c r="T174">
        <f t="shared" si="21"/>
        <v>171</v>
      </c>
      <c r="U174" s="2">
        <f t="shared" si="18"/>
        <v>57.254057973779993</v>
      </c>
      <c r="V174" s="1">
        <f t="shared" si="22"/>
        <v>3.0249858257773923</v>
      </c>
      <c r="W174" s="2">
        <f t="shared" si="19"/>
        <v>1</v>
      </c>
      <c r="X174" s="2">
        <f t="shared" si="20"/>
        <v>1.3333333333333333</v>
      </c>
      <c r="Y174" s="2">
        <f t="shared" si="23"/>
        <v>1.3076844913886498</v>
      </c>
    </row>
    <row r="175" spans="20:25" x14ac:dyDescent="0.35">
      <c r="T175">
        <f t="shared" si="21"/>
        <v>172</v>
      </c>
      <c r="U175" s="2">
        <f t="shared" si="18"/>
        <v>57.27970681572468</v>
      </c>
      <c r="V175" s="1">
        <f t="shared" si="22"/>
        <v>3.026340967859475</v>
      </c>
      <c r="W175" s="2">
        <f t="shared" si="19"/>
        <v>1</v>
      </c>
      <c r="X175" s="2">
        <f t="shared" si="20"/>
        <v>1.3333333333333333</v>
      </c>
      <c r="Y175" s="2">
        <f t="shared" si="23"/>
        <v>1.3082703117482914</v>
      </c>
    </row>
    <row r="176" spans="20:25" x14ac:dyDescent="0.35">
      <c r="T176">
        <f t="shared" si="21"/>
        <v>173</v>
      </c>
      <c r="U176" s="2">
        <f t="shared" si="18"/>
        <v>57.304769837309721</v>
      </c>
      <c r="V176" s="1">
        <f t="shared" si="22"/>
        <v>3.0276651584536269</v>
      </c>
      <c r="W176" s="2">
        <f t="shared" si="19"/>
        <v>1</v>
      </c>
      <c r="X176" s="2">
        <f t="shared" si="20"/>
        <v>1.3333333333333333</v>
      </c>
      <c r="Y176" s="2">
        <f t="shared" si="23"/>
        <v>1.3088427519524271</v>
      </c>
    </row>
    <row r="177" spans="20:25" x14ac:dyDescent="0.35">
      <c r="T177">
        <f t="shared" si="21"/>
        <v>174</v>
      </c>
      <c r="U177" s="2">
        <f t="shared" si="18"/>
        <v>57.32926041869063</v>
      </c>
      <c r="V177" s="1">
        <f t="shared" si="22"/>
        <v>3.0289591044928095</v>
      </c>
      <c r="W177" s="2">
        <f t="shared" si="19"/>
        <v>1</v>
      </c>
      <c r="X177" s="2">
        <f t="shared" si="20"/>
        <v>1.3333333333333333</v>
      </c>
      <c r="Y177" s="2">
        <f t="shared" si="23"/>
        <v>1.3094021176042308</v>
      </c>
    </row>
    <row r="178" spans="20:25" x14ac:dyDescent="0.35">
      <c r="T178">
        <f t="shared" si="21"/>
        <v>175</v>
      </c>
      <c r="U178" s="2">
        <f t="shared" si="18"/>
        <v>57.353191634419737</v>
      </c>
      <c r="V178" s="1">
        <f t="shared" si="22"/>
        <v>3.0302234967636124</v>
      </c>
      <c r="W178" s="2">
        <f t="shared" si="19"/>
        <v>1</v>
      </c>
      <c r="X178" s="2">
        <f t="shared" si="20"/>
        <v>1.3333333333333333</v>
      </c>
      <c r="Y178" s="2">
        <f t="shared" si="23"/>
        <v>1.3099487073268903</v>
      </c>
    </row>
    <row r="179" spans="20:25" x14ac:dyDescent="0.35">
      <c r="T179">
        <f t="shared" si="21"/>
        <v>176</v>
      </c>
      <c r="U179" s="2">
        <f t="shared" si="18"/>
        <v>57.376576260426184</v>
      </c>
      <c r="V179" s="1">
        <f t="shared" si="22"/>
        <v>3.0314590102750389</v>
      </c>
      <c r="W179" s="2">
        <f t="shared" si="19"/>
        <v>1</v>
      </c>
      <c r="X179" s="2">
        <f t="shared" si="20"/>
        <v>1.3333333333333333</v>
      </c>
      <c r="Y179" s="2">
        <f t="shared" si="23"/>
        <v>1.310482812923031</v>
      </c>
    </row>
    <row r="180" spans="20:25" x14ac:dyDescent="0.35">
      <c r="T180">
        <f t="shared" si="21"/>
        <v>177</v>
      </c>
      <c r="U180" s="2">
        <f t="shared" si="18"/>
        <v>57.399426780836485</v>
      </c>
      <c r="V180" s="1">
        <f t="shared" si="22"/>
        <v>3.0326663046188647</v>
      </c>
      <c r="W180" s="2">
        <f t="shared" si="19"/>
        <v>1</v>
      </c>
      <c r="X180" s="2">
        <f t="shared" si="20"/>
        <v>1.3333333333333333</v>
      </c>
      <c r="Y180" s="2">
        <f t="shared" si="23"/>
        <v>1.3110047195304961</v>
      </c>
    </row>
    <row r="181" spans="20:25" x14ac:dyDescent="0.35">
      <c r="T181">
        <f t="shared" si="21"/>
        <v>178</v>
      </c>
      <c r="U181" s="2">
        <f t="shared" si="18"/>
        <v>57.421755394639327</v>
      </c>
      <c r="V181" s="1">
        <f t="shared" si="22"/>
        <v>3.0338460243217682</v>
      </c>
      <c r="W181" s="2">
        <f t="shared" si="19"/>
        <v>1</v>
      </c>
      <c r="X181" s="2">
        <f t="shared" si="20"/>
        <v>1.3333333333333333</v>
      </c>
      <c r="Y181" s="2">
        <f t="shared" si="23"/>
        <v>1.3115147057745726</v>
      </c>
    </row>
    <row r="182" spans="20:25" x14ac:dyDescent="0.35">
      <c r="T182">
        <f t="shared" si="21"/>
        <v>179</v>
      </c>
      <c r="U182" s="2">
        <f t="shared" si="18"/>
        <v>57.443574022198092</v>
      </c>
      <c r="V182" s="1">
        <f t="shared" si="22"/>
        <v>3.0349987991894189</v>
      </c>
      <c r="W182" s="2">
        <f t="shared" si="19"/>
        <v>1</v>
      </c>
      <c r="X182" s="2">
        <f t="shared" si="20"/>
        <v>1.3333333333333333</v>
      </c>
      <c r="Y182" s="2">
        <f t="shared" si="23"/>
        <v>1.3120130439167363</v>
      </c>
    </row>
    <row r="183" spans="20:25" x14ac:dyDescent="0.35">
      <c r="T183">
        <f t="shared" si="21"/>
        <v>180</v>
      </c>
      <c r="U183" s="2">
        <f t="shared" si="18"/>
        <v>57.464894311614692</v>
      </c>
      <c r="V183" s="1">
        <f t="shared" si="22"/>
        <v>3.0361252446427041</v>
      </c>
      <c r="W183" s="2">
        <f t="shared" si="19"/>
        <v>1</v>
      </c>
      <c r="X183" s="2">
        <f t="shared" si="20"/>
        <v>1.3333333333333333</v>
      </c>
      <c r="Y183" s="2">
        <f t="shared" si="23"/>
        <v>1.3125000000000024</v>
      </c>
    </row>
    <row r="184" spans="20:25" x14ac:dyDescent="0.35">
      <c r="T184">
        <f t="shared" si="21"/>
        <v>181</v>
      </c>
      <c r="U184" s="2">
        <f t="shared" si="18"/>
        <v>57.485727644948028</v>
      </c>
      <c r="V184" s="1">
        <f t="shared" si="22"/>
        <v>3.0372259620462789</v>
      </c>
      <c r="W184" s="2">
        <f t="shared" si="19"/>
        <v>1</v>
      </c>
      <c r="X184" s="2">
        <f t="shared" si="20"/>
        <v>1.3333333333333333</v>
      </c>
      <c r="Y184" s="2">
        <f t="shared" si="23"/>
        <v>1.3129758339909556</v>
      </c>
    </row>
    <row r="185" spans="20:25" x14ac:dyDescent="0.35">
      <c r="T185">
        <f t="shared" si="21"/>
        <v>182</v>
      </c>
      <c r="U185" s="2">
        <f t="shared" si="18"/>
        <v>57.50608514429041</v>
      </c>
      <c r="V185" s="1">
        <f t="shared" si="22"/>
        <v>3.0383015390296113</v>
      </c>
      <c r="W185" s="2">
        <f t="shared" si="19"/>
        <v>1</v>
      </c>
      <c r="X185" s="2">
        <f t="shared" si="20"/>
        <v>1.3333333333333333</v>
      </c>
      <c r="Y185" s="2">
        <f t="shared" si="23"/>
        <v>1.3134407999185356</v>
      </c>
    </row>
    <row r="186" spans="20:25" x14ac:dyDescent="0.35">
      <c r="T186">
        <f t="shared" si="21"/>
        <v>183</v>
      </c>
      <c r="U186" s="2">
        <f t="shared" si="18"/>
        <v>57.525977677705207</v>
      </c>
      <c r="V186" s="1">
        <f t="shared" si="22"/>
        <v>3.039352549800693</v>
      </c>
      <c r="W186" s="2">
        <f t="shared" si="19"/>
        <v>1</v>
      </c>
      <c r="X186" s="2">
        <f t="shared" si="20"/>
        <v>1.3333333333333333</v>
      </c>
      <c r="Y186" s="2">
        <f t="shared" si="23"/>
        <v>1.3138951460096522</v>
      </c>
    </row>
    <row r="187" spans="20:25" x14ac:dyDescent="0.35">
      <c r="T187">
        <f t="shared" si="21"/>
        <v>184</v>
      </c>
      <c r="U187" s="2">
        <f t="shared" si="18"/>
        <v>57.545415865028893</v>
      </c>
      <c r="V187" s="1">
        <f t="shared" si="22"/>
        <v>3.0403795554525872</v>
      </c>
      <c r="W187" s="2">
        <f t="shared" si="19"/>
        <v>1</v>
      </c>
      <c r="X187" s="2">
        <f t="shared" si="20"/>
        <v>1.3333333333333333</v>
      </c>
      <c r="Y187" s="2">
        <f t="shared" si="23"/>
        <v>1.3143391148217063</v>
      </c>
    </row>
    <row r="188" spans="20:25" x14ac:dyDescent="0.35">
      <c r="T188">
        <f t="shared" si="21"/>
        <v>185</v>
      </c>
      <c r="U188" s="2">
        <f t="shared" si="18"/>
        <v>57.564410083540523</v>
      </c>
      <c r="V188" s="1">
        <f t="shared" si="22"/>
        <v>3.041383104262974</v>
      </c>
      <c r="W188" s="2">
        <f t="shared" si="19"/>
        <v>1</v>
      </c>
      <c r="X188" s="2">
        <f t="shared" si="20"/>
        <v>1.3333333333333333</v>
      </c>
      <c r="Y188" s="2">
        <f t="shared" si="23"/>
        <v>1.3147729433720787</v>
      </c>
    </row>
    <row r="189" spans="20:25" x14ac:dyDescent="0.35">
      <c r="T189">
        <f t="shared" si="21"/>
        <v>186</v>
      </c>
      <c r="U189" s="2">
        <f t="shared" si="18"/>
        <v>57.582970473501781</v>
      </c>
      <c r="V189" s="1">
        <f t="shared" si="22"/>
        <v>3.0423637319868537</v>
      </c>
      <c r="W189" s="2">
        <f t="shared" si="19"/>
        <v>1</v>
      </c>
      <c r="X189" s="2">
        <f t="shared" si="20"/>
        <v>1.3333333333333333</v>
      </c>
      <c r="Y189" s="2">
        <f t="shared" si="23"/>
        <v>1.3151968632646667</v>
      </c>
    </row>
    <row r="190" spans="20:25" x14ac:dyDescent="0.35">
      <c r="T190">
        <f t="shared" si="21"/>
        <v>187</v>
      </c>
      <c r="U190" s="2">
        <f t="shared" si="18"/>
        <v>57.60110694357045</v>
      </c>
      <c r="V190" s="1">
        <f t="shared" si="22"/>
        <v>3.0433219621425658</v>
      </c>
      <c r="W190" s="2">
        <f t="shared" si="19"/>
        <v>1</v>
      </c>
      <c r="X190" s="2">
        <f t="shared" si="20"/>
        <v>1.3333333333333333</v>
      </c>
      <c r="Y190" s="2">
        <f t="shared" si="23"/>
        <v>1.3156111008135263</v>
      </c>
    </row>
    <row r="191" spans="20:25" x14ac:dyDescent="0.35">
      <c r="T191">
        <f t="shared" si="21"/>
        <v>188</v>
      </c>
      <c r="U191" s="2">
        <f t="shared" si="18"/>
        <v>57.618829176090259</v>
      </c>
      <c r="V191" s="1">
        <f t="shared" si="22"/>
        <v>3.0442583062912738</v>
      </c>
      <c r="W191" s="2">
        <f t="shared" si="19"/>
        <v>1</v>
      </c>
      <c r="X191" s="2">
        <f t="shared" si="20"/>
        <v>1.3333333333333333</v>
      </c>
      <c r="Y191" s="2">
        <f t="shared" si="23"/>
        <v>1.3160158771636945</v>
      </c>
    </row>
    <row r="192" spans="20:25" x14ac:dyDescent="0.35">
      <c r="T192">
        <f t="shared" si="21"/>
        <v>189</v>
      </c>
      <c r="U192" s="2">
        <f t="shared" si="18"/>
        <v>57.636146632259901</v>
      </c>
      <c r="V192" s="1">
        <f t="shared" si="22"/>
        <v>3.0451732643100695</v>
      </c>
      <c r="W192" s="2">
        <f t="shared" si="19"/>
        <v>1</v>
      </c>
      <c r="X192" s="2">
        <f t="shared" si="20"/>
        <v>1.3333333333333333</v>
      </c>
      <c r="Y192" s="2">
        <f t="shared" si="23"/>
        <v>1.3164114084092475</v>
      </c>
    </row>
    <row r="193" spans="20:25" x14ac:dyDescent="0.35">
      <c r="T193">
        <f t="shared" si="21"/>
        <v>190</v>
      </c>
      <c r="U193" s="2">
        <f t="shared" si="18"/>
        <v>57.653068557183992</v>
      </c>
      <c r="V193" s="1">
        <f t="shared" si="22"/>
        <v>3.0460673246588343</v>
      </c>
      <c r="W193" s="2">
        <f t="shared" si="19"/>
        <v>1</v>
      </c>
      <c r="X193" s="2">
        <f t="shared" si="20"/>
        <v>1.3333333333333333</v>
      </c>
      <c r="Y193" s="2">
        <f t="shared" si="23"/>
        <v>1.3167979057086672</v>
      </c>
    </row>
    <row r="194" spans="20:25" x14ac:dyDescent="0.35">
      <c r="T194">
        <f t="shared" si="21"/>
        <v>191</v>
      </c>
      <c r="U194" s="2">
        <f t="shared" si="18"/>
        <v>57.66960398480866</v>
      </c>
      <c r="V194" s="1">
        <f t="shared" si="22"/>
        <v>3.0469409646410113</v>
      </c>
      <c r="W194" s="2">
        <f t="shared" si="19"/>
        <v>1</v>
      </c>
      <c r="X194" s="2">
        <f t="shared" si="20"/>
        <v>1.3333333333333333</v>
      </c>
      <c r="Y194" s="2">
        <f t="shared" si="23"/>
        <v>1.3171755753975678</v>
      </c>
    </row>
    <row r="195" spans="20:25" x14ac:dyDescent="0.35">
      <c r="T195">
        <f t="shared" si="21"/>
        <v>192</v>
      </c>
      <c r="U195" s="2">
        <f t="shared" si="18"/>
        <v>57.685761742744425</v>
      </c>
      <c r="V195" s="1">
        <f t="shared" si="22"/>
        <v>3.0477946506584184</v>
      </c>
      <c r="W195" s="2">
        <f t="shared" si="19"/>
        <v>1</v>
      </c>
      <c r="X195" s="2">
        <f t="shared" si="20"/>
        <v>1.3333333333333333</v>
      </c>
      <c r="Y195" s="2">
        <f t="shared" si="23"/>
        <v>1.3175446190988525</v>
      </c>
    </row>
    <row r="196" spans="20:25" x14ac:dyDescent="0.35">
      <c r="T196">
        <f t="shared" si="21"/>
        <v>193</v>
      </c>
      <c r="U196" s="2">
        <f t="shared" si="18"/>
        <v>57.701550456978907</v>
      </c>
      <c r="V196" s="1">
        <f t="shared" si="22"/>
        <v>3.0486288384602411</v>
      </c>
      <c r="W196" s="2">
        <f t="shared" si="19"/>
        <v>1</v>
      </c>
      <c r="X196" s="2">
        <f t="shared" si="20"/>
        <v>1.3333333333333333</v>
      </c>
      <c r="Y196" s="2">
        <f t="shared" si="23"/>
        <v>1.3179052338303507</v>
      </c>
    </row>
    <row r="197" spans="20:25" x14ac:dyDescent="0.35">
      <c r="T197">
        <f t="shared" si="21"/>
        <v>194</v>
      </c>
      <c r="U197" s="2">
        <f t="shared" si="18"/>
        <v>57.716978556481891</v>
      </c>
      <c r="V197" s="1">
        <f t="shared" si="22"/>
        <v>3.0494439733863379</v>
      </c>
      <c r="W197" s="2">
        <f t="shared" si="19"/>
        <v>1</v>
      </c>
      <c r="X197" s="2">
        <f t="shared" si="20"/>
        <v>1.3333333333333333</v>
      </c>
      <c r="Y197" s="2">
        <f t="shared" si="23"/>
        <v>1.3182576121099985</v>
      </c>
    </row>
    <row r="198" spans="20:25" x14ac:dyDescent="0.35">
      <c r="T198">
        <f t="shared" si="21"/>
        <v>195</v>
      </c>
      <c r="U198" s="2">
        <f t="shared" ref="U198:U204" si="24">+$D$15*$D$17+U197*POWER(0.5,1/$D$12)</f>
        <v>57.732054277705231</v>
      </c>
      <c r="V198" s="1">
        <f t="shared" si="22"/>
        <v>3.0502404906049927</v>
      </c>
      <c r="W198" s="2">
        <f t="shared" si="19"/>
        <v>1</v>
      </c>
      <c r="X198" s="2">
        <f t="shared" si="20"/>
        <v>1.3333333333333333</v>
      </c>
      <c r="Y198" s="2">
        <f t="shared" si="23"/>
        <v>1.3186019420586161</v>
      </c>
    </row>
    <row r="199" spans="20:25" x14ac:dyDescent="0.35">
      <c r="T199">
        <f t="shared" si="21"/>
        <v>196</v>
      </c>
      <c r="U199" s="2">
        <f t="shared" si="24"/>
        <v>57.746785668979953</v>
      </c>
      <c r="V199" s="1">
        <f t="shared" si="22"/>
        <v>3.0510188153452309</v>
      </c>
      <c r="W199" s="2">
        <f t="shared" ref="W199:W204" si="25">+$G$6</f>
        <v>1</v>
      </c>
      <c r="X199" s="2">
        <f t="shared" ref="X199:X204" si="26">+$D$15*$D$17</f>
        <v>1.3333333333333333</v>
      </c>
      <c r="Y199" s="2">
        <f t="shared" si="23"/>
        <v>1.3189384075003383</v>
      </c>
    </row>
    <row r="200" spans="20:25" x14ac:dyDescent="0.35">
      <c r="T200">
        <f t="shared" si="21"/>
        <v>197</v>
      </c>
      <c r="U200" s="2">
        <f t="shared" si="24"/>
        <v>57.761180594812949</v>
      </c>
      <c r="V200" s="1">
        <f t="shared" si="22"/>
        <v>3.051779363123833</v>
      </c>
      <c r="W200" s="2">
        <f t="shared" si="25"/>
        <v>1</v>
      </c>
      <c r="X200" s="2">
        <f t="shared" si="26"/>
        <v>1.3333333333333333</v>
      </c>
      <c r="Y200" s="2">
        <f t="shared" si="23"/>
        <v>1.3192671880607505</v>
      </c>
    </row>
    <row r="201" spans="20:25" x14ac:dyDescent="0.35">
      <c r="T201">
        <f t="shared" si="21"/>
        <v>198</v>
      </c>
      <c r="U201" s="2">
        <f t="shared" si="24"/>
        <v>57.775246740085535</v>
      </c>
      <c r="V201" s="1">
        <f t="shared" si="22"/>
        <v>3.0525225399671649</v>
      </c>
      <c r="W201" s="2">
        <f t="shared" si="25"/>
        <v>1</v>
      </c>
      <c r="X201" s="2">
        <f t="shared" si="26"/>
        <v>1.3333333333333333</v>
      </c>
      <c r="Y201" s="2">
        <f t="shared" si="23"/>
        <v>1.3195884592627849</v>
      </c>
    </row>
    <row r="202" spans="20:25" x14ac:dyDescent="0.35">
      <c r="T202">
        <f t="shared" si="21"/>
        <v>199</v>
      </c>
      <c r="U202" s="2">
        <f t="shared" si="24"/>
        <v>57.788991614156089</v>
      </c>
      <c r="V202" s="1">
        <f t="shared" si="22"/>
        <v>3.0532487426279364</v>
      </c>
      <c r="W202" s="2">
        <f t="shared" si="25"/>
        <v>1</v>
      </c>
      <c r="X202" s="2">
        <f t="shared" si="26"/>
        <v>1.3333333333333333</v>
      </c>
      <c r="Y202" s="2">
        <f t="shared" si="23"/>
        <v>1.3199023926204236</v>
      </c>
    </row>
    <row r="203" spans="20:25" x14ac:dyDescent="0.35">
      <c r="T203">
        <f t="shared" ref="T203:T204" si="27">+T202+1</f>
        <v>200</v>
      </c>
      <c r="U203" s="2">
        <f t="shared" si="24"/>
        <v>57.802422554869004</v>
      </c>
      <c r="V203" s="1">
        <f t="shared" si="22"/>
        <v>3.0539583587970127</v>
      </c>
      <c r="W203" s="2">
        <f t="shared" si="25"/>
        <v>1</v>
      </c>
      <c r="X203" s="2">
        <f t="shared" si="26"/>
        <v>1.3333333333333333</v>
      </c>
      <c r="Y203" s="2">
        <f t="shared" si="23"/>
        <v>1.3202091557302644</v>
      </c>
    </row>
    <row r="204" spans="20:25" x14ac:dyDescent="0.35">
      <c r="T204">
        <f t="shared" si="27"/>
        <v>201</v>
      </c>
      <c r="U204" s="2">
        <f t="shared" si="24"/>
        <v>57.815546732472079</v>
      </c>
      <c r="V204" s="1">
        <f t="shared" si="22"/>
        <v>3.0546517673103879</v>
      </c>
      <c r="W204" s="2">
        <f t="shared" si="25"/>
        <v>1</v>
      </c>
      <c r="X204" s="2">
        <f t="shared" si="26"/>
        <v>1.3333333333333333</v>
      </c>
      <c r="Y204" s="2">
        <f t="shared" si="23"/>
        <v>1.3205089123609932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6ED7-08DC-4FD4-ACB1-2013B708BBE8}">
  <dimension ref="A1"/>
  <sheetViews>
    <sheetView topLeftCell="A17" zoomScale="145" zoomScaleNormal="145" workbookViewId="0">
      <selection activeCell="K9" sqref="K9"/>
    </sheetView>
  </sheetViews>
  <sheetFormatPr defaultRowHeight="14.5" x14ac:dyDescent="0.35"/>
  <sheetData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Engmann, Lutz</dc:creator>
  <cp:lastModifiedBy>Engmann, Lutz</cp:lastModifiedBy>
  <dcterms:created xsi:type="dcterms:W3CDTF">2021-11-09T20:43:10Z</dcterms:created>
  <dcterms:modified xsi:type="dcterms:W3CDTF">2021-11-11T13:05:40Z</dcterms:modified>
</cp:coreProperties>
</file>